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B6094197-04D4-45CF-A916-1DCC406ECEDD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 s="1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C43" i="14" s="1"/>
  <c r="AB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 s="1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 s="1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 s="1"/>
  <c r="AA32" i="9"/>
  <c r="AA31" i="9"/>
  <c r="AB31" i="9"/>
  <c r="AC31" i="9"/>
  <c r="AA20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L44" i="7"/>
  <c r="L43" i="7"/>
  <c r="M43" i="7"/>
  <c r="N43" i="7"/>
  <c r="L32" i="7"/>
  <c r="L31" i="7"/>
  <c r="M31" i="7"/>
  <c r="N31" i="7"/>
  <c r="L20" i="7"/>
  <c r="L19" i="7"/>
  <c r="M19" i="7"/>
  <c r="N19" i="7" s="1"/>
  <c r="L15" i="4"/>
  <c r="N15" i="4" s="1"/>
  <c r="M15" i="4"/>
  <c r="L16" i="4"/>
  <c r="N16" i="4" s="1"/>
  <c r="M16" i="4"/>
  <c r="L17" i="4"/>
  <c r="M17" i="4"/>
  <c r="L18" i="4"/>
  <c r="N18" i="4" s="1"/>
  <c r="M18" i="4"/>
  <c r="AA28" i="16"/>
  <c r="AB28" i="16"/>
  <c r="AA29" i="16"/>
  <c r="AB29" i="16"/>
  <c r="AA30" i="16"/>
  <c r="AB30" i="16"/>
  <c r="AB27" i="16"/>
  <c r="AA27" i="16"/>
  <c r="AC19" i="7" l="1"/>
  <c r="N17" i="4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AC20" i="4" s="1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AO15" i="4"/>
  <c r="AN15" i="4"/>
  <c r="AM15" i="4"/>
  <c r="AL15" i="4"/>
  <c r="AK15" i="4"/>
  <c r="AJ15" i="4"/>
  <c r="AI15" i="4"/>
  <c r="AH15" i="4"/>
  <c r="AG15" i="4"/>
  <c r="AB15" i="4"/>
  <c r="AA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Q41" i="7" s="1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P16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AC27" i="4"/>
  <c r="AL44" i="4"/>
  <c r="AP42" i="7"/>
  <c r="AJ32" i="6"/>
  <c r="AC17" i="10"/>
  <c r="N40" i="11"/>
  <c r="AC15" i="14"/>
  <c r="AN20" i="14"/>
  <c r="AP16" i="8"/>
  <c r="N41" i="8"/>
  <c r="AQ15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AP27" i="4"/>
  <c r="N29" i="4"/>
  <c r="AP39" i="4"/>
  <c r="N41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29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<sst xmlns="http://schemas.openxmlformats.org/spreadsheetml/2006/main" count="3300" uniqueCount="40">
  <si>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</si>
  <si>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</si>
  <si>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</si>
  <si>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</si>
  <si>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</si>
  <si>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</si>
  <si>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</si>
  <si>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</si>
  <si>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</si>
  <si>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</si>
  <si>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</si>
  <si>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</si>
  <si>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</si>
  <si>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</si>
  <si>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</si>
  <si>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</si>
  <si>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</si>
  <si>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</si>
  <si>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</si>
  <si>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</si>
  <si>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</si>
  <si>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</si>
  <si>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</si>
  <si>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</si>
  <si>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</si>
  <si>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</si>
  <si>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</si>
  <si>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</si>
  <si>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</si>
  <si>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</si>
  <si>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</si>
  <si>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</si>
  <si>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</si>
  <si>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</si>
  <si>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</si>
  <si>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</si>
  <si>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</si>
  <si>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</si>
  <si>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</si>
  <si>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2023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</si>
</sst>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0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11140610.000000002</v>
      </c>
      <c r="C15" s="2"/>
      <c r="D15" s="2">
        <v>4837000</v>
      </c>
      <c r="E15" s="2"/>
      <c r="F15" s="2">
        <v>6204900</v>
      </c>
      <c r="G15" s="2"/>
      <c r="H15" s="2">
        <v>40196090.000000007</v>
      </c>
      <c r="I15" s="2"/>
      <c r="J15" s="2">
        <v>0</v>
      </c>
      <c r="K15" s="2"/>
      <c r="L15" s="1">
        <f>B15+D15+F15+H15+J15</f>
        <v>62378600.000000007</v>
      </c>
      <c r="M15" s="13">
        <f>C15+E15+G15+I15+K15</f>
        <v>0</v>
      </c>
      <c r="N15" s="14">
        <f>L15+M15</f>
        <v>62378600.000000007</v>
      </c>
      <c r="P15" s="3" t="s">
        <v>12</v>
      </c>
      <c r="Q15" s="2">
        <v>2088</v>
      </c>
      <c r="R15" s="2">
        <v>0</v>
      </c>
      <c r="S15" s="2">
        <v>490</v>
      </c>
      <c r="T15" s="2">
        <v>0</v>
      </c>
      <c r="U15" s="2">
        <v>1063</v>
      </c>
      <c r="V15" s="2">
        <v>0</v>
      </c>
      <c r="W15" s="2">
        <v>7504</v>
      </c>
      <c r="X15" s="2">
        <v>0</v>
      </c>
      <c r="Y15" s="2">
        <v>568</v>
      </c>
      <c r="Z15" s="2">
        <v>0</v>
      </c>
      <c r="AA15" s="1">
        <f>Q15+S15+U15+W15+Y15</f>
        <v>11713</v>
      </c>
      <c r="AB15" s="13">
        <f>R15+T15+V15+X15+Z15</f>
        <v>0</v>
      </c>
      <c r="AC15" s="14">
        <f>AA15+AB15</f>
        <v>11713</v>
      </c>
      <c r="AE15" s="3" t="s">
        <v>12</v>
      </c>
      <c r="AF15" s="2">
        <f>IFERROR(B15/Q15, "N.A.")</f>
        <v>5335.5411877394645</v>
      </c>
      <c r="AG15" s="2" t="str">
        <f t="shared" ref="AG15:AP19" si="0">IFERROR(C15/R15, "N.A.")</f>
        <v>N.A.</v>
      </c>
      <c r="AH15" s="2">
        <f t="shared" si="0"/>
        <v>9871.4285714285706</v>
      </c>
      <c r="AI15" s="2" t="str">
        <f t="shared" si="0"/>
        <v>N.A.</v>
      </c>
      <c r="AJ15" s="2">
        <f t="shared" si="0"/>
        <v>5837.1589840075258</v>
      </c>
      <c r="AK15" s="2" t="str">
        <f t="shared" si="0"/>
        <v>N.A.</v>
      </c>
      <c r="AL15" s="2">
        <f t="shared" si="0"/>
        <v>5356.6218017057581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5325.5869546657568</v>
      </c>
      <c r="AQ15" s="13" t="str">
        <f t="shared" ref="AQ15" si="1">IFERROR(M15/AB15, "N.A.")</f>
        <v>N.A.</v>
      </c>
      <c r="AR15" s="14">
        <f t="shared" ref="AR15" si="2">IFERROR(N15/AC15, "N.A.")</f>
        <v>5325.5869546657568</v>
      </c>
    </row>
    <row r="16" spans="1:44" ht="15" customHeight="1" thickBot="1" x14ac:dyDescent="0.3">
      <c r="A16" s="3" t="s">
        <v>13</v>
      </c>
      <c r="B16" s="2">
        <v>16200250</v>
      </c>
      <c r="C16" s="2">
        <v>2460000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16200250</v>
      </c>
      <c r="M16" s="13">
        <f t="shared" ref="M16:M18" si="4">C16+E16+G16+I16+K16</f>
        <v>2460000</v>
      </c>
      <c r="N16" s="14">
        <f t="shared" ref="N16:N18" si="5">L16+M16</f>
        <v>18660250</v>
      </c>
      <c r="P16" s="3" t="s">
        <v>13</v>
      </c>
      <c r="Q16" s="2">
        <v>2667</v>
      </c>
      <c r="R16" s="2">
        <v>246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2667</v>
      </c>
      <c r="AB16" s="13">
        <f t="shared" ref="AB16:AB18" si="7">R16+T16+V16+X16+Z16</f>
        <v>246</v>
      </c>
      <c r="AC16" s="14">
        <f t="shared" ref="AC16:AC18" si="8">AA16+AB16</f>
        <v>2913</v>
      </c>
      <c r="AE16" s="3" t="s">
        <v>13</v>
      </c>
      <c r="AF16" s="2">
        <f t="shared" ref="AF16:AF19" si="9">IFERROR(B16/Q16, "N.A.")</f>
        <v>6074.3344581927258</v>
      </c>
      <c r="AG16" s="2">
        <f t="shared" si="0"/>
        <v>10000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6074.3344581927258</v>
      </c>
      <c r="AQ16" s="13">
        <f t="shared" ref="AQ16:AQ18" si="11">IFERROR(M16/AB16, "N.A.")</f>
        <v>10000</v>
      </c>
      <c r="AR16" s="14">
        <f t="shared" ref="AR16:AR18" si="12">IFERROR(N16/AC16, "N.A.")</f>
        <v>6405.8530724339171</v>
      </c>
    </row>
    <row r="17" spans="1:44" ht="15" customHeight="1" thickBot="1" x14ac:dyDescent="0.3">
      <c r="A17" s="3" t="s">
        <v>14</v>
      </c>
      <c r="B17" s="2">
        <v>87764010.000000015</v>
      </c>
      <c r="C17" s="2">
        <v>142020770.00000006</v>
      </c>
      <c r="D17" s="2">
        <v>19653149.999999996</v>
      </c>
      <c r="E17" s="2">
        <v>3690000</v>
      </c>
      <c r="F17" s="2"/>
      <c r="G17" s="2">
        <v>60021300</v>
      </c>
      <c r="H17" s="2"/>
      <c r="I17" s="2">
        <v>23235900.000000004</v>
      </c>
      <c r="J17" s="2">
        <v>0</v>
      </c>
      <c r="K17" s="2"/>
      <c r="L17" s="1">
        <f t="shared" si="3"/>
        <v>107417160.00000001</v>
      </c>
      <c r="M17" s="13">
        <f t="shared" si="4"/>
        <v>228967970.00000006</v>
      </c>
      <c r="N17" s="14">
        <f t="shared" si="5"/>
        <v>336385130.00000006</v>
      </c>
      <c r="P17" s="3" t="s">
        <v>14</v>
      </c>
      <c r="Q17" s="2">
        <v>10893</v>
      </c>
      <c r="R17" s="2">
        <v>32195</v>
      </c>
      <c r="S17" s="2">
        <v>2476</v>
      </c>
      <c r="T17" s="2">
        <v>246</v>
      </c>
      <c r="U17" s="2">
        <v>0</v>
      </c>
      <c r="V17" s="2">
        <v>1656</v>
      </c>
      <c r="W17" s="2">
        <v>0</v>
      </c>
      <c r="X17" s="2">
        <v>2262</v>
      </c>
      <c r="Y17" s="2">
        <v>712</v>
      </c>
      <c r="Z17" s="2">
        <v>0</v>
      </c>
      <c r="AA17" s="1">
        <f t="shared" si="6"/>
        <v>14081</v>
      </c>
      <c r="AB17" s="13">
        <f t="shared" si="7"/>
        <v>36359</v>
      </c>
      <c r="AC17" s="14">
        <f t="shared" si="8"/>
        <v>50440</v>
      </c>
      <c r="AE17" s="3" t="s">
        <v>14</v>
      </c>
      <c r="AF17" s="2">
        <f t="shared" si="9"/>
        <v>8056.9182043514193</v>
      </c>
      <c r="AG17" s="2">
        <f t="shared" si="0"/>
        <v>4411.2678987420422</v>
      </c>
      <c r="AH17" s="2">
        <f t="shared" si="0"/>
        <v>7937.4596122778657</v>
      </c>
      <c r="AI17" s="2">
        <f t="shared" si="0"/>
        <v>15000</v>
      </c>
      <c r="AJ17" s="2" t="str">
        <f t="shared" si="0"/>
        <v>N.A.</v>
      </c>
      <c r="AK17" s="2">
        <f t="shared" si="0"/>
        <v>36244.746376811592</v>
      </c>
      <c r="AL17" s="2" t="str">
        <f t="shared" si="0"/>
        <v>N.A.</v>
      </c>
      <c r="AM17" s="2">
        <f t="shared" si="0"/>
        <v>10272.281167108755</v>
      </c>
      <c r="AN17" s="2">
        <f t="shared" si="0"/>
        <v>0</v>
      </c>
      <c r="AO17" s="2" t="str">
        <f t="shared" si="0"/>
        <v>N.A.</v>
      </c>
      <c r="AP17" s="15">
        <f t="shared" si="10"/>
        <v>7628.5178609473769</v>
      </c>
      <c r="AQ17" s="13">
        <f t="shared" si="11"/>
        <v>6297.422096317282</v>
      </c>
      <c r="AR17" s="14">
        <f t="shared" si="12"/>
        <v>6669.015265662174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2799300</v>
      </c>
      <c r="I18" s="2"/>
      <c r="J18" s="2"/>
      <c r="K18" s="2"/>
      <c r="L18" s="1">
        <f t="shared" si="3"/>
        <v>2799300</v>
      </c>
      <c r="M18" s="13">
        <f t="shared" si="4"/>
        <v>0</v>
      </c>
      <c r="N18" s="14">
        <f t="shared" si="5"/>
        <v>2799300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186</v>
      </c>
      <c r="X18" s="2">
        <v>0</v>
      </c>
      <c r="Y18" s="2">
        <v>0</v>
      </c>
      <c r="Z18" s="2">
        <v>0</v>
      </c>
      <c r="AA18" s="1">
        <f t="shared" si="6"/>
        <v>186</v>
      </c>
      <c r="AB18" s="13">
        <f t="shared" si="7"/>
        <v>0</v>
      </c>
      <c r="AC18" s="21">
        <f t="shared" si="8"/>
        <v>186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15050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15050</v>
      </c>
      <c r="AQ18" s="13" t="str">
        <f t="shared" si="11"/>
        <v>N.A.</v>
      </c>
      <c r="AR18" s="14">
        <f t="shared" si="12"/>
        <v>15050</v>
      </c>
    </row>
    <row r="19" spans="1:44" ht="15" customHeight="1" thickBot="1" x14ac:dyDescent="0.3">
      <c r="A19" s="4" t="s">
        <v>16</v>
      </c>
      <c r="B19" s="2">
        <v>115104869.99999999</v>
      </c>
      <c r="C19" s="2">
        <v>144480770.00000003</v>
      </c>
      <c r="D19" s="2">
        <v>24490150.000000004</v>
      </c>
      <c r="E19" s="2">
        <v>3690000</v>
      </c>
      <c r="F19" s="2">
        <v>6204900</v>
      </c>
      <c r="G19" s="2">
        <v>60021300</v>
      </c>
      <c r="H19" s="2">
        <v>42995390</v>
      </c>
      <c r="I19" s="2">
        <v>23235900.000000004</v>
      </c>
      <c r="J19" s="2">
        <v>0</v>
      </c>
      <c r="K19" s="2"/>
      <c r="L19" s="1">
        <f t="shared" ref="L19" si="13">B19+D19+F19+H19+J19</f>
        <v>188795310</v>
      </c>
      <c r="M19" s="13">
        <f t="shared" ref="M19" si="14">C19+E19+G19+I19+K19</f>
        <v>231427970.00000003</v>
      </c>
      <c r="N19" s="21">
        <f t="shared" ref="N19" si="15">L19+M19</f>
        <v>420223280</v>
      </c>
      <c r="P19" s="4" t="s">
        <v>16</v>
      </c>
      <c r="Q19" s="2">
        <v>15648</v>
      </c>
      <c r="R19" s="2">
        <v>32441</v>
      </c>
      <c r="S19" s="2">
        <v>2966</v>
      </c>
      <c r="T19" s="2">
        <v>246</v>
      </c>
      <c r="U19" s="2">
        <v>1063</v>
      </c>
      <c r="V19" s="2">
        <v>1656</v>
      </c>
      <c r="W19" s="2">
        <v>7690</v>
      </c>
      <c r="X19" s="2">
        <v>2262</v>
      </c>
      <c r="Y19" s="2">
        <v>1280</v>
      </c>
      <c r="Z19" s="2">
        <v>0</v>
      </c>
      <c r="AA19" s="1">
        <f t="shared" ref="AA19" si="16">Q19+S19+U19+W19+Y19</f>
        <v>28647</v>
      </c>
      <c r="AB19" s="13">
        <f t="shared" ref="AB19" si="17">R19+T19+V19+X19+Z19</f>
        <v>36605</v>
      </c>
      <c r="AC19" s="14">
        <f t="shared" ref="AC19" si="18">AA19+AB19</f>
        <v>65252</v>
      </c>
      <c r="AE19" s="4" t="s">
        <v>16</v>
      </c>
      <c r="AF19" s="2">
        <f t="shared" si="9"/>
        <v>7355.8838190184042</v>
      </c>
      <c r="AG19" s="2">
        <f t="shared" si="0"/>
        <v>4453.6472365216869</v>
      </c>
      <c r="AH19" s="2">
        <f t="shared" si="0"/>
        <v>8256.9622387053278</v>
      </c>
      <c r="AI19" s="2">
        <f t="shared" si="0"/>
        <v>15000</v>
      </c>
      <c r="AJ19" s="2">
        <f t="shared" si="0"/>
        <v>5837.1589840075258</v>
      </c>
      <c r="AK19" s="2">
        <f t="shared" si="0"/>
        <v>36244.746376811592</v>
      </c>
      <c r="AL19" s="2">
        <f t="shared" si="0"/>
        <v>5591.0780234070226</v>
      </c>
      <c r="AM19" s="2">
        <f t="shared" si="0"/>
        <v>10272.281167108755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6590.4042308095086</v>
      </c>
      <c r="AQ19" s="13">
        <f t="shared" ref="AQ19" si="20">IFERROR(M19/AB19, "N.A.")</f>
        <v>6322.3048763830084</v>
      </c>
      <c r="AR19" s="14">
        <f t="shared" ref="AR19" si="21">IFERROR(N19/AC19, "N.A.")</f>
        <v>6440.0061300803045</v>
      </c>
    </row>
    <row r="20" spans="1:44" ht="15" customHeight="1" thickBot="1" x14ac:dyDescent="0.3">
      <c r="A20" s="5" t="s">
        <v>0</v>
      </c>
      <c r="B20" s="47">
        <f>B19+C19</f>
        <v>259585640</v>
      </c>
      <c r="C20" s="48"/>
      <c r="D20" s="47">
        <f>D19+E19</f>
        <v>28180150.000000004</v>
      </c>
      <c r="E20" s="48"/>
      <c r="F20" s="47">
        <f>F19+G19</f>
        <v>66226200</v>
      </c>
      <c r="G20" s="48"/>
      <c r="H20" s="47">
        <f>H19+I19</f>
        <v>66231290</v>
      </c>
      <c r="I20" s="48"/>
      <c r="J20" s="47">
        <f>J19+K19</f>
        <v>0</v>
      </c>
      <c r="K20" s="48"/>
      <c r="L20" s="47">
        <f>L19+M19</f>
        <v>420223280</v>
      </c>
      <c r="M20" s="49"/>
      <c r="N20" s="22">
        <f>B20+D20+F20+H20+J20</f>
        <v>420223280</v>
      </c>
      <c r="P20" s="5" t="s">
        <v>0</v>
      </c>
      <c r="Q20" s="47">
        <f>Q19+R19</f>
        <v>48089</v>
      </c>
      <c r="R20" s="48"/>
      <c r="S20" s="47">
        <f>S19+T19</f>
        <v>3212</v>
      </c>
      <c r="T20" s="48"/>
      <c r="U20" s="47">
        <f>U19+V19</f>
        <v>2719</v>
      </c>
      <c r="V20" s="48"/>
      <c r="W20" s="47">
        <f>W19+X19</f>
        <v>9952</v>
      </c>
      <c r="X20" s="48"/>
      <c r="Y20" s="47">
        <f>Y19+Z19</f>
        <v>1280</v>
      </c>
      <c r="Z20" s="48"/>
      <c r="AA20" s="47">
        <f>AA19+AB19</f>
        <v>65252</v>
      </c>
      <c r="AB20" s="48"/>
      <c r="AC20" s="23">
        <f>Q20+S20+U20+W20+Y20</f>
        <v>65252</v>
      </c>
      <c r="AE20" s="5" t="s">
        <v>0</v>
      </c>
      <c r="AF20" s="27">
        <f>IFERROR(B20/Q20,"N.A.")</f>
        <v>5398.0253280375973</v>
      </c>
      <c r="AG20" s="28"/>
      <c r="AH20" s="27">
        <f>IFERROR(D20/S20,"N.A.")</f>
        <v>8773.3966376089684</v>
      </c>
      <c r="AI20" s="28"/>
      <c r="AJ20" s="27">
        <f>IFERROR(F20/U20,"N.A.")</f>
        <v>24356.822361162191</v>
      </c>
      <c r="AK20" s="28"/>
      <c r="AL20" s="27">
        <f>IFERROR(H20/W20,"N.A.")</f>
        <v>6655.0733520900321</v>
      </c>
      <c r="AM20" s="28"/>
      <c r="AN20" s="27">
        <f>IFERROR(J20/Y20,"N.A.")</f>
        <v>0</v>
      </c>
      <c r="AO20" s="28"/>
      <c r="AP20" s="27">
        <f>IFERROR(L20/AA20,"N.A.")</f>
        <v>6440.0061300803045</v>
      </c>
      <c r="AQ20" s="28"/>
      <c r="AR20" s="16">
        <f>IFERROR(N20/AC20, "N.A.")</f>
        <v>6440.0061300803045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8698210</v>
      </c>
      <c r="C27" s="2"/>
      <c r="D27" s="2">
        <v>4837000</v>
      </c>
      <c r="E27" s="2"/>
      <c r="F27" s="2">
        <v>6204900</v>
      </c>
      <c r="G27" s="2"/>
      <c r="H27" s="2">
        <v>26683930</v>
      </c>
      <c r="I27" s="2"/>
      <c r="J27" s="2"/>
      <c r="K27" s="2"/>
      <c r="L27" s="1">
        <f>B27+D27+F27+H27+J27</f>
        <v>46424040</v>
      </c>
      <c r="M27" s="13">
        <f>C27+E27+G27+I27+K27</f>
        <v>0</v>
      </c>
      <c r="N27" s="14">
        <f>L27+M27</f>
        <v>46424040</v>
      </c>
      <c r="P27" s="3" t="s">
        <v>12</v>
      </c>
      <c r="Q27" s="2">
        <v>1804</v>
      </c>
      <c r="R27" s="2">
        <v>0</v>
      </c>
      <c r="S27" s="2">
        <v>490</v>
      </c>
      <c r="T27" s="2">
        <v>0</v>
      </c>
      <c r="U27" s="2">
        <v>1063</v>
      </c>
      <c r="V27" s="2">
        <v>0</v>
      </c>
      <c r="W27" s="2">
        <v>3735</v>
      </c>
      <c r="X27" s="2">
        <v>0</v>
      </c>
      <c r="Y27" s="2">
        <v>0</v>
      </c>
      <c r="Z27" s="2">
        <v>0</v>
      </c>
      <c r="AA27" s="1">
        <f>Q27+S27+U27+W27+Y27</f>
        <v>7092</v>
      </c>
      <c r="AB27" s="13">
        <f>R27+T27+V27+X27+Z27</f>
        <v>0</v>
      </c>
      <c r="AC27" s="14">
        <f>AA27+AB27</f>
        <v>7092</v>
      </c>
      <c r="AE27" s="3" t="s">
        <v>12</v>
      </c>
      <c r="AF27" s="2">
        <f>IFERROR(B27/Q27, "N.A.")</f>
        <v>4821.6241685144123</v>
      </c>
      <c r="AG27" s="2" t="str">
        <f t="shared" ref="AG27:AG31" si="22">IFERROR(C27/R27, "N.A.")</f>
        <v>N.A.</v>
      </c>
      <c r="AH27" s="2">
        <f t="shared" ref="AH27:AH31" si="23">IFERROR(D27/S27, "N.A.")</f>
        <v>9871.4285714285706</v>
      </c>
      <c r="AI27" s="2" t="str">
        <f t="shared" ref="AI27:AI31" si="24">IFERROR(E27/T27, "N.A.")</f>
        <v>N.A.</v>
      </c>
      <c r="AJ27" s="2">
        <f t="shared" ref="AJ27:AJ31" si="25">IFERROR(F27/U27, "N.A.")</f>
        <v>5837.1589840075258</v>
      </c>
      <c r="AK27" s="2" t="str">
        <f t="shared" ref="AK27:AK31" si="26">IFERROR(G27/V27, "N.A.")</f>
        <v>N.A.</v>
      </c>
      <c r="AL27" s="2">
        <f t="shared" ref="AL27:AL31" si="27">IFERROR(H27/W27, "N.A.")</f>
        <v>7144.2918340026772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6545.9729272419627</v>
      </c>
      <c r="AQ27" s="13" t="str">
        <f t="shared" ref="AQ27:AQ30" si="32">IFERROR(M27/AB27, "N.A.")</f>
        <v>N.A.</v>
      </c>
      <c r="AR27" s="14">
        <f t="shared" ref="AR27:AR30" si="33">IFERROR(N27/AC27, "N.A.")</f>
        <v>6545.9729272419627</v>
      </c>
    </row>
    <row r="28" spans="1:44" ht="15" customHeight="1" thickBot="1" x14ac:dyDescent="0.3">
      <c r="A28" s="3" t="s">
        <v>13</v>
      </c>
      <c r="B28" s="2">
        <v>577920</v>
      </c>
      <c r="C28" s="2">
        <v>2460000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577920</v>
      </c>
      <c r="M28" s="13">
        <f t="shared" ref="M28:M30" si="35">C28+E28+G28+I28+K28</f>
        <v>2460000</v>
      </c>
      <c r="N28" s="14">
        <f t="shared" ref="N28:N30" si="36">L28+M28</f>
        <v>3037920</v>
      </c>
      <c r="P28" s="3" t="s">
        <v>13</v>
      </c>
      <c r="Q28" s="2">
        <v>112</v>
      </c>
      <c r="R28" s="2">
        <v>246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112</v>
      </c>
      <c r="AB28" s="13">
        <f t="shared" ref="AB28:AB30" si="38">R28+T28+V28+X28+Z28</f>
        <v>246</v>
      </c>
      <c r="AC28" s="14">
        <f t="shared" ref="AC28:AC30" si="39">AA28+AB28</f>
        <v>358</v>
      </c>
      <c r="AE28" s="3" t="s">
        <v>13</v>
      </c>
      <c r="AF28" s="2">
        <f t="shared" ref="AF28:AF31" si="40">IFERROR(B28/Q28, "N.A.")</f>
        <v>5160</v>
      </c>
      <c r="AG28" s="2">
        <f t="shared" si="22"/>
        <v>10000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5160</v>
      </c>
      <c r="AQ28" s="13">
        <f t="shared" si="32"/>
        <v>10000</v>
      </c>
      <c r="AR28" s="14">
        <f t="shared" si="33"/>
        <v>8485.8100558659225</v>
      </c>
    </row>
    <row r="29" spans="1:44" ht="15" customHeight="1" thickBot="1" x14ac:dyDescent="0.3">
      <c r="A29" s="3" t="s">
        <v>14</v>
      </c>
      <c r="B29" s="2">
        <v>36141170</v>
      </c>
      <c r="C29" s="2">
        <v>90309890.00000003</v>
      </c>
      <c r="D29" s="2">
        <v>6270690</v>
      </c>
      <c r="E29" s="2">
        <v>3690000</v>
      </c>
      <c r="F29" s="2"/>
      <c r="G29" s="2">
        <v>58533300.000000007</v>
      </c>
      <c r="H29" s="2"/>
      <c r="I29" s="2">
        <v>23235900.000000004</v>
      </c>
      <c r="J29" s="2">
        <v>0</v>
      </c>
      <c r="K29" s="2"/>
      <c r="L29" s="1">
        <f t="shared" si="34"/>
        <v>42411860</v>
      </c>
      <c r="M29" s="13">
        <f t="shared" si="35"/>
        <v>175769090.00000003</v>
      </c>
      <c r="N29" s="14">
        <f t="shared" si="36"/>
        <v>218180950.00000003</v>
      </c>
      <c r="P29" s="3" t="s">
        <v>14</v>
      </c>
      <c r="Q29" s="2">
        <v>4773</v>
      </c>
      <c r="R29" s="2">
        <v>19965</v>
      </c>
      <c r="S29" s="2">
        <v>1665</v>
      </c>
      <c r="T29" s="2">
        <v>246</v>
      </c>
      <c r="U29" s="2">
        <v>0</v>
      </c>
      <c r="V29" s="2">
        <v>1470</v>
      </c>
      <c r="W29" s="2">
        <v>0</v>
      </c>
      <c r="X29" s="2">
        <v>2038</v>
      </c>
      <c r="Y29" s="2">
        <v>112</v>
      </c>
      <c r="Z29" s="2">
        <v>0</v>
      </c>
      <c r="AA29" s="1">
        <f t="shared" si="37"/>
        <v>6550</v>
      </c>
      <c r="AB29" s="13">
        <f t="shared" si="38"/>
        <v>23719</v>
      </c>
      <c r="AC29" s="14">
        <f t="shared" si="39"/>
        <v>30269</v>
      </c>
      <c r="AE29" s="3" t="s">
        <v>14</v>
      </c>
      <c r="AF29" s="2">
        <f t="shared" si="40"/>
        <v>7572.0029331657242</v>
      </c>
      <c r="AG29" s="2">
        <f t="shared" si="22"/>
        <v>4523.410468319561</v>
      </c>
      <c r="AH29" s="2">
        <f t="shared" si="23"/>
        <v>3766.1801801801803</v>
      </c>
      <c r="AI29" s="2">
        <f t="shared" si="24"/>
        <v>15000</v>
      </c>
      <c r="AJ29" s="2" t="str">
        <f t="shared" si="25"/>
        <v>N.A.</v>
      </c>
      <c r="AK29" s="2">
        <f t="shared" si="26"/>
        <v>39818.571428571435</v>
      </c>
      <c r="AL29" s="2" t="str">
        <f t="shared" si="27"/>
        <v>N.A.</v>
      </c>
      <c r="AM29" s="2">
        <f t="shared" si="28"/>
        <v>11401.324828263005</v>
      </c>
      <c r="AN29" s="2">
        <f t="shared" si="29"/>
        <v>0</v>
      </c>
      <c r="AO29" s="2" t="str">
        <f t="shared" si="30"/>
        <v>N.A.</v>
      </c>
      <c r="AP29" s="15">
        <f t="shared" si="31"/>
        <v>6475.0931297709922</v>
      </c>
      <c r="AQ29" s="13">
        <f t="shared" si="32"/>
        <v>7410.4764113158244</v>
      </c>
      <c r="AR29" s="14">
        <f t="shared" si="33"/>
        <v>7208.066008127128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2799300</v>
      </c>
      <c r="I30" s="2"/>
      <c r="J30" s="2"/>
      <c r="K30" s="2"/>
      <c r="L30" s="1">
        <f t="shared" si="34"/>
        <v>2799300</v>
      </c>
      <c r="M30" s="13">
        <f t="shared" si="35"/>
        <v>0</v>
      </c>
      <c r="N30" s="14">
        <f t="shared" si="36"/>
        <v>2799300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186</v>
      </c>
      <c r="X30" s="2">
        <v>0</v>
      </c>
      <c r="Y30" s="2">
        <v>0</v>
      </c>
      <c r="Z30" s="2">
        <v>0</v>
      </c>
      <c r="AA30" s="1">
        <f t="shared" si="37"/>
        <v>186</v>
      </c>
      <c r="AB30" s="13">
        <f t="shared" si="38"/>
        <v>0</v>
      </c>
      <c r="AC30" s="21">
        <f t="shared" si="39"/>
        <v>186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15050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15050</v>
      </c>
      <c r="AQ30" s="13" t="str">
        <f t="shared" si="32"/>
        <v>N.A.</v>
      </c>
      <c r="AR30" s="14">
        <f t="shared" si="33"/>
        <v>15050</v>
      </c>
    </row>
    <row r="31" spans="1:44" ht="15" customHeight="1" thickBot="1" x14ac:dyDescent="0.3">
      <c r="A31" s="4" t="s">
        <v>16</v>
      </c>
      <c r="B31" s="2">
        <v>45417300</v>
      </c>
      <c r="C31" s="2">
        <v>92769890.000000015</v>
      </c>
      <c r="D31" s="2">
        <v>11107689.999999998</v>
      </c>
      <c r="E31" s="2">
        <v>3690000</v>
      </c>
      <c r="F31" s="2">
        <v>6204900</v>
      </c>
      <c r="G31" s="2">
        <v>58533300.000000007</v>
      </c>
      <c r="H31" s="2">
        <v>29483230.000000007</v>
      </c>
      <c r="I31" s="2">
        <v>23235900.000000004</v>
      </c>
      <c r="J31" s="2">
        <v>0</v>
      </c>
      <c r="K31" s="2"/>
      <c r="L31" s="1">
        <f t="shared" ref="L31" si="41">B31+D31+F31+H31+J31</f>
        <v>92213120</v>
      </c>
      <c r="M31" s="13">
        <f t="shared" ref="M31" si="42">C31+E31+G31+I31+K31</f>
        <v>178229090.00000003</v>
      </c>
      <c r="N31" s="21">
        <f t="shared" ref="N31" si="43">L31+M31</f>
        <v>270442210</v>
      </c>
      <c r="P31" s="4" t="s">
        <v>16</v>
      </c>
      <c r="Q31" s="2">
        <v>6689</v>
      </c>
      <c r="R31" s="2">
        <v>20211</v>
      </c>
      <c r="S31" s="2">
        <v>2155</v>
      </c>
      <c r="T31" s="2">
        <v>246</v>
      </c>
      <c r="U31" s="2">
        <v>1063</v>
      </c>
      <c r="V31" s="2">
        <v>1470</v>
      </c>
      <c r="W31" s="2">
        <v>3921</v>
      </c>
      <c r="X31" s="2">
        <v>2038</v>
      </c>
      <c r="Y31" s="2">
        <v>112</v>
      </c>
      <c r="Z31" s="2">
        <v>0</v>
      </c>
      <c r="AA31" s="1">
        <f t="shared" ref="AA31" si="44">Q31+S31+U31+W31+Y31</f>
        <v>13940</v>
      </c>
      <c r="AB31" s="13">
        <f t="shared" ref="AB31" si="45">R31+T31+V31+X31+Z31</f>
        <v>23965</v>
      </c>
      <c r="AC31" s="14">
        <f t="shared" ref="AC31" si="46">AA31+AB31</f>
        <v>37905</v>
      </c>
      <c r="AE31" s="4" t="s">
        <v>16</v>
      </c>
      <c r="AF31" s="2">
        <f t="shared" si="40"/>
        <v>6789.8490058304678</v>
      </c>
      <c r="AG31" s="2">
        <f t="shared" si="22"/>
        <v>4590.0692692098373</v>
      </c>
      <c r="AH31" s="2">
        <f t="shared" si="23"/>
        <v>5154.3805104408348</v>
      </c>
      <c r="AI31" s="2">
        <f t="shared" si="24"/>
        <v>15000</v>
      </c>
      <c r="AJ31" s="2">
        <f t="shared" si="25"/>
        <v>5837.1589840075258</v>
      </c>
      <c r="AK31" s="2">
        <f t="shared" si="26"/>
        <v>39818.571428571435</v>
      </c>
      <c r="AL31" s="2">
        <f t="shared" si="27"/>
        <v>7519.3139505228273</v>
      </c>
      <c r="AM31" s="2">
        <f t="shared" si="28"/>
        <v>11401.324828263005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6615.0014347202296</v>
      </c>
      <c r="AQ31" s="13">
        <f t="shared" ref="AQ31" si="48">IFERROR(M31/AB31, "N.A.")</f>
        <v>7437.0577926142305</v>
      </c>
      <c r="AR31" s="14">
        <f t="shared" ref="AR31" si="49">IFERROR(N31/AC31, "N.A.")</f>
        <v>7134.7371059227016</v>
      </c>
    </row>
    <row r="32" spans="1:44" ht="15" customHeight="1" thickBot="1" x14ac:dyDescent="0.3">
      <c r="A32" s="5" t="s">
        <v>0</v>
      </c>
      <c r="B32" s="47">
        <f>B31+C31</f>
        <v>138187190</v>
      </c>
      <c r="C32" s="48"/>
      <c r="D32" s="47">
        <f>D31+E31</f>
        <v>14797689.999999998</v>
      </c>
      <c r="E32" s="48"/>
      <c r="F32" s="47">
        <f>F31+G31</f>
        <v>64738200.000000007</v>
      </c>
      <c r="G32" s="48"/>
      <c r="H32" s="47">
        <f>H31+I31</f>
        <v>52719130.000000015</v>
      </c>
      <c r="I32" s="48"/>
      <c r="J32" s="47">
        <f>J31+K31</f>
        <v>0</v>
      </c>
      <c r="K32" s="48"/>
      <c r="L32" s="47">
        <f>L31+M31</f>
        <v>270442210</v>
      </c>
      <c r="M32" s="49"/>
      <c r="N32" s="22">
        <f>B32+D32+F32+H32+J32</f>
        <v>270442210</v>
      </c>
      <c r="P32" s="5" t="s">
        <v>0</v>
      </c>
      <c r="Q32" s="47">
        <f>Q31+R31</f>
        <v>26900</v>
      </c>
      <c r="R32" s="48"/>
      <c r="S32" s="47">
        <f>S31+T31</f>
        <v>2401</v>
      </c>
      <c r="T32" s="48"/>
      <c r="U32" s="47">
        <f>U31+V31</f>
        <v>2533</v>
      </c>
      <c r="V32" s="48"/>
      <c r="W32" s="47">
        <f>W31+X31</f>
        <v>5959</v>
      </c>
      <c r="X32" s="48"/>
      <c r="Y32" s="47">
        <f>Y31+Z31</f>
        <v>112</v>
      </c>
      <c r="Z32" s="48"/>
      <c r="AA32" s="47">
        <f>AA31+AB31</f>
        <v>37905</v>
      </c>
      <c r="AB32" s="48"/>
      <c r="AC32" s="23">
        <f>Q32+S32+U32+W32+Y32</f>
        <v>37905</v>
      </c>
      <c r="AE32" s="5" t="s">
        <v>0</v>
      </c>
      <c r="AF32" s="27">
        <f>IFERROR(B32/Q32,"N.A.")</f>
        <v>5137.0702602230485</v>
      </c>
      <c r="AG32" s="28"/>
      <c r="AH32" s="27">
        <f>IFERROR(D32/S32,"N.A.")</f>
        <v>6163.1361932528107</v>
      </c>
      <c r="AI32" s="28"/>
      <c r="AJ32" s="27">
        <f>IFERROR(F32/U32,"N.A.")</f>
        <v>25557.915515199373</v>
      </c>
      <c r="AK32" s="28"/>
      <c r="AL32" s="27">
        <f>IFERROR(H32/W32,"N.A.")</f>
        <v>8846.9760026850163</v>
      </c>
      <c r="AM32" s="28"/>
      <c r="AN32" s="27">
        <f>IFERROR(J32/Y32,"N.A.")</f>
        <v>0</v>
      </c>
      <c r="AO32" s="28"/>
      <c r="AP32" s="27">
        <f>IFERROR(L32/AA32,"N.A.")</f>
        <v>7134.7371059227016</v>
      </c>
      <c r="AQ32" s="28"/>
      <c r="AR32" s="16">
        <f>IFERROR(N32/AC32, "N.A.")</f>
        <v>7134.7371059227016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2442400</v>
      </c>
      <c r="C39" s="2"/>
      <c r="D39" s="2"/>
      <c r="E39" s="2"/>
      <c r="F39" s="2"/>
      <c r="G39" s="2"/>
      <c r="H39" s="2">
        <v>13512160</v>
      </c>
      <c r="I39" s="2"/>
      <c r="J39" s="2">
        <v>0</v>
      </c>
      <c r="K39" s="2"/>
      <c r="L39" s="1">
        <f>B39+D39+F39+H39+J39</f>
        <v>15954560</v>
      </c>
      <c r="M39" s="13">
        <f>C39+E39+G39+I39+K39</f>
        <v>0</v>
      </c>
      <c r="N39" s="14">
        <f>L39+M39</f>
        <v>15954560</v>
      </c>
      <c r="P39" s="3" t="s">
        <v>12</v>
      </c>
      <c r="Q39" s="2">
        <v>284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3769</v>
      </c>
      <c r="X39" s="2">
        <v>0</v>
      </c>
      <c r="Y39" s="2">
        <v>568</v>
      </c>
      <c r="Z39" s="2">
        <v>0</v>
      </c>
      <c r="AA39" s="1">
        <f>Q39+S39+U39+W39+Y39</f>
        <v>4621</v>
      </c>
      <c r="AB39" s="13">
        <f>R39+T39+V39+X39+Z39</f>
        <v>0</v>
      </c>
      <c r="AC39" s="14">
        <f>AA39+AB39</f>
        <v>4621</v>
      </c>
      <c r="AE39" s="3" t="s">
        <v>12</v>
      </c>
      <c r="AF39" s="2">
        <f>IFERROR(B39/Q39, "N.A.")</f>
        <v>8600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3585.0782700981695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3452.6206448820603</v>
      </c>
      <c r="AQ39" s="13" t="str">
        <f t="shared" ref="AQ39:AQ42" si="60">IFERROR(M39/AB39, "N.A.")</f>
        <v>N.A.</v>
      </c>
      <c r="AR39" s="14">
        <f t="shared" ref="AR39:AR42" si="61">IFERROR(N39/AC39, "N.A.")</f>
        <v>3452.6206448820603</v>
      </c>
    </row>
    <row r="40" spans="1:44" ht="15" customHeight="1" thickBot="1" x14ac:dyDescent="0.3">
      <c r="A40" s="3" t="s">
        <v>13</v>
      </c>
      <c r="B40" s="2">
        <v>15622330.000000004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15622330.000000004</v>
      </c>
      <c r="M40" s="13">
        <f t="shared" ref="M40:M42" si="63">C40+E40+G40+I40+K40</f>
        <v>0</v>
      </c>
      <c r="N40" s="14">
        <f t="shared" ref="N40:N42" si="64">L40+M40</f>
        <v>15622330.000000004</v>
      </c>
      <c r="P40" s="3" t="s">
        <v>13</v>
      </c>
      <c r="Q40" s="2">
        <v>2555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2555</v>
      </c>
      <c r="AB40" s="13">
        <f t="shared" ref="AB40:AB42" si="66">R40+T40+V40+X40+Z40</f>
        <v>0</v>
      </c>
      <c r="AC40" s="14">
        <f t="shared" ref="AC40:AC42" si="67">AA40+AB40</f>
        <v>2555</v>
      </c>
      <c r="AE40" s="3" t="s">
        <v>13</v>
      </c>
      <c r="AF40" s="2">
        <f t="shared" ref="AF40:AF43" si="68">IFERROR(B40/Q40, "N.A.")</f>
        <v>6114.4148727984357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6114.4148727984357</v>
      </c>
      <c r="AQ40" s="13" t="str">
        <f t="shared" si="60"/>
        <v>N.A.</v>
      </c>
      <c r="AR40" s="14">
        <f t="shared" si="61"/>
        <v>6114.4148727984357</v>
      </c>
    </row>
    <row r="41" spans="1:44" ht="15" customHeight="1" thickBot="1" x14ac:dyDescent="0.3">
      <c r="A41" s="3" t="s">
        <v>14</v>
      </c>
      <c r="B41" s="2">
        <v>51622840</v>
      </c>
      <c r="C41" s="2">
        <v>51710879.999999978</v>
      </c>
      <c r="D41" s="2">
        <v>13382459.999999998</v>
      </c>
      <c r="E41" s="2"/>
      <c r="F41" s="2"/>
      <c r="G41" s="2">
        <v>1488000</v>
      </c>
      <c r="H41" s="2"/>
      <c r="I41" s="2">
        <v>0</v>
      </c>
      <c r="J41" s="2">
        <v>0</v>
      </c>
      <c r="K41" s="2"/>
      <c r="L41" s="1">
        <f t="shared" si="62"/>
        <v>65005300</v>
      </c>
      <c r="M41" s="13">
        <f t="shared" si="63"/>
        <v>53198879.999999978</v>
      </c>
      <c r="N41" s="14">
        <f t="shared" si="64"/>
        <v>118204179.99999997</v>
      </c>
      <c r="P41" s="3" t="s">
        <v>14</v>
      </c>
      <c r="Q41" s="2">
        <v>6120</v>
      </c>
      <c r="R41" s="2">
        <v>12230</v>
      </c>
      <c r="S41" s="2">
        <v>811</v>
      </c>
      <c r="T41" s="2">
        <v>0</v>
      </c>
      <c r="U41" s="2">
        <v>0</v>
      </c>
      <c r="V41" s="2">
        <v>186</v>
      </c>
      <c r="W41" s="2">
        <v>0</v>
      </c>
      <c r="X41" s="2">
        <v>224</v>
      </c>
      <c r="Y41" s="2">
        <v>600</v>
      </c>
      <c r="Z41" s="2">
        <v>0</v>
      </c>
      <c r="AA41" s="1">
        <f t="shared" si="65"/>
        <v>7531</v>
      </c>
      <c r="AB41" s="13">
        <f t="shared" si="66"/>
        <v>12640</v>
      </c>
      <c r="AC41" s="14">
        <f t="shared" si="67"/>
        <v>20171</v>
      </c>
      <c r="AE41" s="3" t="s">
        <v>14</v>
      </c>
      <c r="AF41" s="2">
        <f t="shared" si="68"/>
        <v>8435.1045751633992</v>
      </c>
      <c r="AG41" s="2">
        <f t="shared" si="50"/>
        <v>4228.1995094031054</v>
      </c>
      <c r="AH41" s="2">
        <f t="shared" si="51"/>
        <v>16501.183723797778</v>
      </c>
      <c r="AI41" s="2" t="str">
        <f t="shared" si="52"/>
        <v>N.A.</v>
      </c>
      <c r="AJ41" s="2" t="str">
        <f t="shared" si="53"/>
        <v>N.A.</v>
      </c>
      <c r="AK41" s="2">
        <f t="shared" si="54"/>
        <v>8000</v>
      </c>
      <c r="AL41" s="2" t="str">
        <f t="shared" si="55"/>
        <v>N.A.</v>
      </c>
      <c r="AM41" s="2">
        <f t="shared" si="56"/>
        <v>0</v>
      </c>
      <c r="AN41" s="2">
        <f t="shared" si="57"/>
        <v>0</v>
      </c>
      <c r="AO41" s="2" t="str">
        <f t="shared" si="58"/>
        <v>N.A.</v>
      </c>
      <c r="AP41" s="15">
        <f t="shared" si="59"/>
        <v>8631.6956579471516</v>
      </c>
      <c r="AQ41" s="13">
        <f t="shared" si="60"/>
        <v>4208.7721518987328</v>
      </c>
      <c r="AR41" s="14">
        <f t="shared" si="61"/>
        <v>5860.105101383172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69687570</v>
      </c>
      <c r="C43" s="2">
        <v>51710879.999999978</v>
      </c>
      <c r="D43" s="2">
        <v>13382459.999999998</v>
      </c>
      <c r="E43" s="2"/>
      <c r="F43" s="2"/>
      <c r="G43" s="2">
        <v>1488000</v>
      </c>
      <c r="H43" s="2">
        <v>13512160</v>
      </c>
      <c r="I43" s="2">
        <v>0</v>
      </c>
      <c r="J43" s="2">
        <v>0</v>
      </c>
      <c r="K43" s="2"/>
      <c r="L43" s="1">
        <f t="shared" ref="L43" si="69">B43+D43+F43+H43+J43</f>
        <v>96582190</v>
      </c>
      <c r="M43" s="13">
        <f t="shared" ref="M43" si="70">C43+E43+G43+I43+K43</f>
        <v>53198879.999999978</v>
      </c>
      <c r="N43" s="21">
        <f t="shared" ref="N43" si="71">L43+M43</f>
        <v>149781069.99999997</v>
      </c>
      <c r="P43" s="4" t="s">
        <v>16</v>
      </c>
      <c r="Q43" s="2">
        <v>8959</v>
      </c>
      <c r="R43" s="2">
        <v>12230</v>
      </c>
      <c r="S43" s="2">
        <v>811</v>
      </c>
      <c r="T43" s="2">
        <v>0</v>
      </c>
      <c r="U43" s="2">
        <v>0</v>
      </c>
      <c r="V43" s="2">
        <v>186</v>
      </c>
      <c r="W43" s="2">
        <v>3769</v>
      </c>
      <c r="X43" s="2">
        <v>224</v>
      </c>
      <c r="Y43" s="2">
        <v>1168</v>
      </c>
      <c r="Z43" s="2">
        <v>0</v>
      </c>
      <c r="AA43" s="1">
        <f t="shared" ref="AA43" si="72">Q43+S43+U43+W43+Y43</f>
        <v>14707</v>
      </c>
      <c r="AB43" s="13">
        <f t="shared" ref="AB43" si="73">R43+T43+V43+X43+Z43</f>
        <v>12640</v>
      </c>
      <c r="AC43" s="21">
        <f t="shared" ref="AC43" si="74">AA43+AB43</f>
        <v>27347</v>
      </c>
      <c r="AE43" s="4" t="s">
        <v>16</v>
      </c>
      <c r="AF43" s="2">
        <f t="shared" si="68"/>
        <v>7778.4987163745955</v>
      </c>
      <c r="AG43" s="2">
        <f t="shared" si="50"/>
        <v>4228.1995094031054</v>
      </c>
      <c r="AH43" s="2">
        <f t="shared" si="51"/>
        <v>16501.183723797778</v>
      </c>
      <c r="AI43" s="2" t="str">
        <f t="shared" si="52"/>
        <v>N.A.</v>
      </c>
      <c r="AJ43" s="2" t="str">
        <f t="shared" si="53"/>
        <v>N.A.</v>
      </c>
      <c r="AK43" s="2">
        <f t="shared" si="54"/>
        <v>8000</v>
      </c>
      <c r="AL43" s="2">
        <f t="shared" si="55"/>
        <v>3585.0782700981695</v>
      </c>
      <c r="AM43" s="2">
        <f t="shared" si="56"/>
        <v>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6567.0898211735912</v>
      </c>
      <c r="AQ43" s="13">
        <f t="shared" ref="AQ43" si="76">IFERROR(M43/AB43, "N.A.")</f>
        <v>4208.7721518987328</v>
      </c>
      <c r="AR43" s="14">
        <f t="shared" ref="AR43" si="77">IFERROR(N43/AC43, "N.A.")</f>
        <v>5477.0567155446652</v>
      </c>
    </row>
    <row r="44" spans="1:44" ht="15" customHeight="1" thickBot="1" x14ac:dyDescent="0.3">
      <c r="A44" s="5" t="s">
        <v>0</v>
      </c>
      <c r="B44" s="47">
        <f>B43+C43</f>
        <v>121398449.99999997</v>
      </c>
      <c r="C44" s="48"/>
      <c r="D44" s="47">
        <f>D43+E43</f>
        <v>13382459.999999998</v>
      </c>
      <c r="E44" s="48"/>
      <c r="F44" s="47">
        <f>F43+G43</f>
        <v>1488000</v>
      </c>
      <c r="G44" s="48"/>
      <c r="H44" s="47">
        <f>H43+I43</f>
        <v>13512160</v>
      </c>
      <c r="I44" s="48"/>
      <c r="J44" s="47">
        <f>J43+K43</f>
        <v>0</v>
      </c>
      <c r="K44" s="48"/>
      <c r="L44" s="47">
        <f>L43+M43</f>
        <v>149781069.99999997</v>
      </c>
      <c r="M44" s="49"/>
      <c r="N44" s="22">
        <f>B44+D44+F44+H44+J44</f>
        <v>149781069.99999997</v>
      </c>
      <c r="P44" s="5" t="s">
        <v>0</v>
      </c>
      <c r="Q44" s="47">
        <f>Q43+R43</f>
        <v>21189</v>
      </c>
      <c r="R44" s="48"/>
      <c r="S44" s="47">
        <f>S43+T43</f>
        <v>811</v>
      </c>
      <c r="T44" s="48"/>
      <c r="U44" s="47">
        <f>U43+V43</f>
        <v>186</v>
      </c>
      <c r="V44" s="48"/>
      <c r="W44" s="47">
        <f>W43+X43</f>
        <v>3993</v>
      </c>
      <c r="X44" s="48"/>
      <c r="Y44" s="47">
        <f>Y43+Z43</f>
        <v>1168</v>
      </c>
      <c r="Z44" s="48"/>
      <c r="AA44" s="47">
        <f>AA43+AB43</f>
        <v>27347</v>
      </c>
      <c r="AB44" s="49"/>
      <c r="AC44" s="22">
        <f>Q44+S44+U44+W44+Y44</f>
        <v>27347</v>
      </c>
      <c r="AE44" s="5" t="s">
        <v>0</v>
      </c>
      <c r="AF44" s="27">
        <f>IFERROR(B44/Q44,"N.A.")</f>
        <v>5729.3147387795543</v>
      </c>
      <c r="AG44" s="28"/>
      <c r="AH44" s="27">
        <f>IFERROR(D44/S44,"N.A.")</f>
        <v>16501.183723797778</v>
      </c>
      <c r="AI44" s="28"/>
      <c r="AJ44" s="27">
        <f>IFERROR(F44/U44,"N.A.")</f>
        <v>8000</v>
      </c>
      <c r="AK44" s="28"/>
      <c r="AL44" s="27">
        <f>IFERROR(H44/W44,"N.A.")</f>
        <v>3383.9619333834212</v>
      </c>
      <c r="AM44" s="28"/>
      <c r="AN44" s="27">
        <f>IFERROR(J44/Y44,"N.A.")</f>
        <v>0</v>
      </c>
      <c r="AO44" s="28"/>
      <c r="AP44" s="27">
        <f>IFERROR(L44/AA44,"N.A.")</f>
        <v>5477.0567155446652</v>
      </c>
      <c r="AQ44" s="28"/>
      <c r="AR44" s="16">
        <f>IFERROR(N44/AC44, "N.A.")</f>
        <v>5477.0567155446652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7079519.9999999991</v>
      </c>
      <c r="C15" s="2"/>
      <c r="D15" s="2"/>
      <c r="E15" s="2"/>
      <c r="F15" s="2">
        <v>3715200</v>
      </c>
      <c r="G15" s="2"/>
      <c r="H15" s="2">
        <v>3745200</v>
      </c>
      <c r="I15" s="2"/>
      <c r="J15" s="2">
        <v>0</v>
      </c>
      <c r="K15" s="2"/>
      <c r="L15" s="1">
        <f>B15+D15+F15+H15+J15</f>
        <v>14539920</v>
      </c>
      <c r="M15" s="13">
        <f>C15+E15+G15+I15+K15</f>
        <v>0</v>
      </c>
      <c r="N15" s="14">
        <f>L15+M15</f>
        <v>14539920</v>
      </c>
      <c r="P15" s="3" t="s">
        <v>12</v>
      </c>
      <c r="Q15" s="2">
        <v>780</v>
      </c>
      <c r="R15" s="2">
        <v>0</v>
      </c>
      <c r="S15" s="2">
        <v>0</v>
      </c>
      <c r="T15" s="2">
        <v>0</v>
      </c>
      <c r="U15" s="2">
        <v>288</v>
      </c>
      <c r="V15" s="2">
        <v>0</v>
      </c>
      <c r="W15" s="2">
        <v>1884</v>
      </c>
      <c r="X15" s="2">
        <v>0</v>
      </c>
      <c r="Y15" s="2">
        <v>288</v>
      </c>
      <c r="Z15" s="2">
        <v>0</v>
      </c>
      <c r="AA15" s="1">
        <f>Q15+S15+U15+W15+Y15</f>
        <v>3240</v>
      </c>
      <c r="AB15" s="13">
        <f>R15+T15+V15+X15+Z15</f>
        <v>0</v>
      </c>
      <c r="AC15" s="14">
        <f>AA15+AB15</f>
        <v>3240</v>
      </c>
      <c r="AE15" s="3" t="s">
        <v>12</v>
      </c>
      <c r="AF15" s="2">
        <f>IFERROR(B15/Q15, "N.A.")</f>
        <v>9076.3076923076915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12900</v>
      </c>
      <c r="AK15" s="2" t="str">
        <f t="shared" si="0"/>
        <v>N.A.</v>
      </c>
      <c r="AL15" s="2">
        <f t="shared" si="0"/>
        <v>1987.8980891719746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4487.6296296296296</v>
      </c>
      <c r="AQ15" s="13" t="str">
        <f t="shared" si="0"/>
        <v>N.A.</v>
      </c>
      <c r="AR15" s="14">
        <f t="shared" si="0"/>
        <v>4487.6296296296296</v>
      </c>
    </row>
    <row r="16" spans="1:44" ht="15" customHeight="1" thickBot="1" x14ac:dyDescent="0.3">
      <c r="A16" s="3" t="s">
        <v>13</v>
      </c>
      <c r="B16" s="2">
        <v>4969080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4969080</v>
      </c>
      <c r="M16" s="13">
        <f t="shared" si="1"/>
        <v>0</v>
      </c>
      <c r="N16" s="14">
        <f t="shared" ref="N16:N18" si="2">L16+M16</f>
        <v>4969080</v>
      </c>
      <c r="P16" s="3" t="s">
        <v>13</v>
      </c>
      <c r="Q16" s="2">
        <v>1068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1068</v>
      </c>
      <c r="AB16" s="13">
        <f t="shared" si="3"/>
        <v>0</v>
      </c>
      <c r="AC16" s="14">
        <f t="shared" ref="AC16:AC18" si="4">AA16+AB16</f>
        <v>1068</v>
      </c>
      <c r="AE16" s="3" t="s">
        <v>13</v>
      </c>
      <c r="AF16" s="2">
        <f t="shared" ref="AF16:AF19" si="5">IFERROR(B16/Q16, "N.A.")</f>
        <v>4652.696629213483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4652.696629213483</v>
      </c>
      <c r="AQ16" s="13" t="str">
        <f t="shared" si="0"/>
        <v>N.A.</v>
      </c>
      <c r="AR16" s="14">
        <f t="shared" si="0"/>
        <v>4652.696629213483</v>
      </c>
    </row>
    <row r="17" spans="1:44" ht="15" customHeight="1" thickBot="1" x14ac:dyDescent="0.3">
      <c r="A17" s="3" t="s">
        <v>14</v>
      </c>
      <c r="B17" s="2">
        <v>24651000.000000004</v>
      </c>
      <c r="C17" s="2">
        <v>28372200.000000004</v>
      </c>
      <c r="D17" s="2">
        <v>1836000</v>
      </c>
      <c r="E17" s="2"/>
      <c r="F17" s="2"/>
      <c r="G17" s="2">
        <v>5932800</v>
      </c>
      <c r="H17" s="2"/>
      <c r="I17" s="2">
        <v>0</v>
      </c>
      <c r="J17" s="2">
        <v>0</v>
      </c>
      <c r="K17" s="2"/>
      <c r="L17" s="1">
        <f t="shared" si="1"/>
        <v>26487000.000000004</v>
      </c>
      <c r="M17" s="13">
        <f t="shared" si="1"/>
        <v>34305000</v>
      </c>
      <c r="N17" s="14">
        <f t="shared" si="2"/>
        <v>60792000</v>
      </c>
      <c r="P17" s="3" t="s">
        <v>14</v>
      </c>
      <c r="Q17" s="2">
        <v>4548</v>
      </c>
      <c r="R17" s="2">
        <v>4584</v>
      </c>
      <c r="S17" s="2">
        <v>204</v>
      </c>
      <c r="T17" s="2">
        <v>0</v>
      </c>
      <c r="U17" s="2">
        <v>0</v>
      </c>
      <c r="V17" s="2">
        <v>1068</v>
      </c>
      <c r="W17" s="2">
        <v>0</v>
      </c>
      <c r="X17" s="2">
        <v>204</v>
      </c>
      <c r="Y17" s="2">
        <v>864</v>
      </c>
      <c r="Z17" s="2">
        <v>0</v>
      </c>
      <c r="AA17" s="1">
        <f t="shared" si="3"/>
        <v>5616</v>
      </c>
      <c r="AB17" s="13">
        <f t="shared" si="3"/>
        <v>5856</v>
      </c>
      <c r="AC17" s="14">
        <f t="shared" si="4"/>
        <v>11472</v>
      </c>
      <c r="AE17" s="3" t="s">
        <v>14</v>
      </c>
      <c r="AF17" s="2">
        <f t="shared" si="5"/>
        <v>5420.1846965699215</v>
      </c>
      <c r="AG17" s="2">
        <f t="shared" si="0"/>
        <v>6189.3979057591632</v>
      </c>
      <c r="AH17" s="2">
        <f t="shared" si="0"/>
        <v>9000</v>
      </c>
      <c r="AI17" s="2" t="str">
        <f t="shared" si="0"/>
        <v>N.A.</v>
      </c>
      <c r="AJ17" s="2" t="str">
        <f t="shared" si="0"/>
        <v>N.A.</v>
      </c>
      <c r="AK17" s="2">
        <f t="shared" si="0"/>
        <v>5555.0561797752807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4716.3461538461543</v>
      </c>
      <c r="AQ17" s="13">
        <f t="shared" si="0"/>
        <v>5858.0942622950815</v>
      </c>
      <c r="AR17" s="14">
        <f t="shared" si="0"/>
        <v>5299.1631799163179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288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288</v>
      </c>
      <c r="AC18" s="21">
        <f t="shared" si="4"/>
        <v>288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>
        <f t="shared" si="0"/>
        <v>0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36699600</v>
      </c>
      <c r="C19" s="2">
        <v>28372200.000000004</v>
      </c>
      <c r="D19" s="2">
        <v>1836000</v>
      </c>
      <c r="E19" s="2"/>
      <c r="F19" s="2">
        <v>3715200</v>
      </c>
      <c r="G19" s="2">
        <v>5932800</v>
      </c>
      <c r="H19" s="2">
        <v>3745200</v>
      </c>
      <c r="I19" s="2">
        <v>0</v>
      </c>
      <c r="J19" s="2">
        <v>0</v>
      </c>
      <c r="K19" s="2"/>
      <c r="L19" s="1">
        <f t="shared" ref="L19" si="6">B19+D19+F19+H19+J19</f>
        <v>45996000</v>
      </c>
      <c r="M19" s="13">
        <f t="shared" ref="M19" si="7">C19+E19+G19+I19+K19</f>
        <v>34305000</v>
      </c>
      <c r="N19" s="21">
        <f t="shared" ref="N19" si="8">L19+M19</f>
        <v>80301000</v>
      </c>
      <c r="P19" s="4" t="s">
        <v>16</v>
      </c>
      <c r="Q19" s="2">
        <v>6396</v>
      </c>
      <c r="R19" s="2">
        <v>4584</v>
      </c>
      <c r="S19" s="2">
        <v>204</v>
      </c>
      <c r="T19" s="2">
        <v>0</v>
      </c>
      <c r="U19" s="2">
        <v>288</v>
      </c>
      <c r="V19" s="2">
        <v>1356</v>
      </c>
      <c r="W19" s="2">
        <v>1884</v>
      </c>
      <c r="X19" s="2">
        <v>204</v>
      </c>
      <c r="Y19" s="2">
        <v>1152</v>
      </c>
      <c r="Z19" s="2">
        <v>0</v>
      </c>
      <c r="AA19" s="1">
        <f t="shared" ref="AA19" si="9">Q19+S19+U19+W19+Y19</f>
        <v>9924</v>
      </c>
      <c r="AB19" s="13">
        <f t="shared" ref="AB19" si="10">R19+T19+V19+X19+Z19</f>
        <v>6144</v>
      </c>
      <c r="AC19" s="14">
        <f t="shared" ref="AC19" si="11">AA19+AB19</f>
        <v>16068</v>
      </c>
      <c r="AE19" s="4" t="s">
        <v>16</v>
      </c>
      <c r="AF19" s="2">
        <f t="shared" si="5"/>
        <v>5737.8986866791747</v>
      </c>
      <c r="AG19" s="2">
        <f t="shared" si="0"/>
        <v>6189.3979057591632</v>
      </c>
      <c r="AH19" s="2">
        <f t="shared" si="0"/>
        <v>9000</v>
      </c>
      <c r="AI19" s="2" t="str">
        <f t="shared" si="0"/>
        <v>N.A.</v>
      </c>
      <c r="AJ19" s="2">
        <f t="shared" si="0"/>
        <v>12900</v>
      </c>
      <c r="AK19" s="2">
        <f t="shared" si="0"/>
        <v>4375.2212389380529</v>
      </c>
      <c r="AL19" s="2">
        <f t="shared" si="0"/>
        <v>1987.8980891719746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4634.8246674727934</v>
      </c>
      <c r="AQ19" s="13">
        <f t="shared" ref="AQ19" si="13">IFERROR(M19/AB19, "N.A.")</f>
        <v>5583.49609375</v>
      </c>
      <c r="AR19" s="14">
        <f t="shared" ref="AR19" si="14">IFERROR(N19/AC19, "N.A.")</f>
        <v>4997.5728155339802</v>
      </c>
    </row>
    <row r="20" spans="1:44" ht="15" customHeight="1" thickBot="1" x14ac:dyDescent="0.3">
      <c r="A20" s="5" t="s">
        <v>0</v>
      </c>
      <c r="B20" s="47">
        <f>B19+C19</f>
        <v>65071800</v>
      </c>
      <c r="C20" s="48"/>
      <c r="D20" s="47">
        <f>D19+E19</f>
        <v>1836000</v>
      </c>
      <c r="E20" s="48"/>
      <c r="F20" s="47">
        <f>F19+G19</f>
        <v>9648000</v>
      </c>
      <c r="G20" s="48"/>
      <c r="H20" s="47">
        <f>H19+I19</f>
        <v>3745200</v>
      </c>
      <c r="I20" s="48"/>
      <c r="J20" s="47">
        <f>J19+K19</f>
        <v>0</v>
      </c>
      <c r="K20" s="48"/>
      <c r="L20" s="47">
        <f>L19+M19</f>
        <v>80301000</v>
      </c>
      <c r="M20" s="49"/>
      <c r="N20" s="22">
        <f>B20+D20+F20+H20+J20</f>
        <v>80301000</v>
      </c>
      <c r="P20" s="5" t="s">
        <v>0</v>
      </c>
      <c r="Q20" s="47">
        <f>Q19+R19</f>
        <v>10980</v>
      </c>
      <c r="R20" s="48"/>
      <c r="S20" s="47">
        <f>S19+T19</f>
        <v>204</v>
      </c>
      <c r="T20" s="48"/>
      <c r="U20" s="47">
        <f>U19+V19</f>
        <v>1644</v>
      </c>
      <c r="V20" s="48"/>
      <c r="W20" s="47">
        <f>W19+X19</f>
        <v>2088</v>
      </c>
      <c r="X20" s="48"/>
      <c r="Y20" s="47">
        <f>Y19+Z19</f>
        <v>1152</v>
      </c>
      <c r="Z20" s="48"/>
      <c r="AA20" s="47">
        <f>AA19+AB19</f>
        <v>16068</v>
      </c>
      <c r="AB20" s="48"/>
      <c r="AC20" s="23">
        <f>Q20+S20+U20+W20+Y20</f>
        <v>16068</v>
      </c>
      <c r="AE20" s="5" t="s">
        <v>0</v>
      </c>
      <c r="AF20" s="27">
        <f>IFERROR(B20/Q20,"N.A.")</f>
        <v>5926.3934426229507</v>
      </c>
      <c r="AG20" s="28"/>
      <c r="AH20" s="27">
        <f>IFERROR(D20/S20,"N.A.")</f>
        <v>9000</v>
      </c>
      <c r="AI20" s="28"/>
      <c r="AJ20" s="27">
        <f>IFERROR(F20/U20,"N.A.")</f>
        <v>5868.6131386861316</v>
      </c>
      <c r="AK20" s="28"/>
      <c r="AL20" s="27">
        <f>IFERROR(H20/W20,"N.A.")</f>
        <v>1793.6781609195402</v>
      </c>
      <c r="AM20" s="28"/>
      <c r="AN20" s="27">
        <f>IFERROR(J20/Y20,"N.A.")</f>
        <v>0</v>
      </c>
      <c r="AO20" s="28"/>
      <c r="AP20" s="27">
        <f>IFERROR(L20/AA20,"N.A.")</f>
        <v>4997.5728155339802</v>
      </c>
      <c r="AQ20" s="28"/>
      <c r="AR20" s="16">
        <f>IFERROR(N20/AC20, "N.A.")</f>
        <v>4997.5728155339802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7079519.9999999991</v>
      </c>
      <c r="C27" s="2"/>
      <c r="D27" s="2"/>
      <c r="E27" s="2"/>
      <c r="F27" s="2">
        <v>3715200</v>
      </c>
      <c r="G27" s="2"/>
      <c r="H27" s="2">
        <v>379440</v>
      </c>
      <c r="I27" s="2"/>
      <c r="J27" s="2"/>
      <c r="K27" s="2"/>
      <c r="L27" s="1">
        <f>B27+D27+F27+H27+J27</f>
        <v>11174160</v>
      </c>
      <c r="M27" s="13">
        <f>C27+E27+G27+I27+K27</f>
        <v>0</v>
      </c>
      <c r="N27" s="14">
        <f>L27+M27</f>
        <v>11174160</v>
      </c>
      <c r="P27" s="3" t="s">
        <v>12</v>
      </c>
      <c r="Q27" s="2">
        <v>780</v>
      </c>
      <c r="R27" s="2">
        <v>0</v>
      </c>
      <c r="S27" s="2">
        <v>0</v>
      </c>
      <c r="T27" s="2">
        <v>0</v>
      </c>
      <c r="U27" s="2">
        <v>288</v>
      </c>
      <c r="V27" s="2">
        <v>0</v>
      </c>
      <c r="W27" s="2">
        <v>612</v>
      </c>
      <c r="X27" s="2">
        <v>0</v>
      </c>
      <c r="Y27" s="2">
        <v>0</v>
      </c>
      <c r="Z27" s="2">
        <v>0</v>
      </c>
      <c r="AA27" s="1">
        <f t="shared" ref="AA27" si="15">Q27+S27+U27+W27+Y27</f>
        <v>1680</v>
      </c>
      <c r="AB27" s="13">
        <f t="shared" ref="AB27" si="16">R27+T27+V27+X27+Z27</f>
        <v>0</v>
      </c>
      <c r="AC27" s="14">
        <f>AA27+AB27</f>
        <v>1680</v>
      </c>
      <c r="AE27" s="3" t="s">
        <v>12</v>
      </c>
      <c r="AF27" s="2">
        <f>IFERROR(B27/Q27, "N.A.")</f>
        <v>9076.3076923076915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>
        <f t="shared" si="17"/>
        <v>12900</v>
      </c>
      <c r="AK27" s="2" t="str">
        <f t="shared" si="17"/>
        <v>N.A.</v>
      </c>
      <c r="AL27" s="2">
        <f t="shared" si="17"/>
        <v>620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6651.2857142857147</v>
      </c>
      <c r="AQ27" s="13" t="str">
        <f t="shared" si="17"/>
        <v>N.A.</v>
      </c>
      <c r="AR27" s="14">
        <f t="shared" si="17"/>
        <v>6651.2857142857147</v>
      </c>
    </row>
    <row r="28" spans="1:44" ht="15" customHeight="1" thickBot="1" x14ac:dyDescent="0.3">
      <c r="A28" s="3" t="s">
        <v>13</v>
      </c>
      <c r="B28" s="2">
        <v>1486080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1486080</v>
      </c>
      <c r="M28" s="13">
        <f t="shared" si="18"/>
        <v>0</v>
      </c>
      <c r="N28" s="14">
        <f t="shared" ref="N28:N30" si="19">L28+M28</f>
        <v>1486080</v>
      </c>
      <c r="P28" s="3" t="s">
        <v>13</v>
      </c>
      <c r="Q28" s="2">
        <v>288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288</v>
      </c>
      <c r="AB28" s="13">
        <f t="shared" ref="AB28:AB30" si="21">R28+T28+V28+X28+Z28</f>
        <v>0</v>
      </c>
      <c r="AC28" s="14">
        <f t="shared" ref="AC28:AC30" si="22">AA28+AB28</f>
        <v>288</v>
      </c>
      <c r="AE28" s="3" t="s">
        <v>13</v>
      </c>
      <c r="AF28" s="2">
        <f t="shared" ref="AF28:AF31" si="23">IFERROR(B28/Q28, "N.A.")</f>
        <v>5160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>
        <f t="shared" si="17"/>
        <v>5160</v>
      </c>
      <c r="AQ28" s="13" t="str">
        <f t="shared" si="17"/>
        <v>N.A.</v>
      </c>
      <c r="AR28" s="14">
        <f t="shared" si="17"/>
        <v>5160</v>
      </c>
    </row>
    <row r="29" spans="1:44" ht="15" customHeight="1" thickBot="1" x14ac:dyDescent="0.3">
      <c r="A29" s="3" t="s">
        <v>14</v>
      </c>
      <c r="B29" s="2">
        <v>15138840</v>
      </c>
      <c r="C29" s="2">
        <v>15398400</v>
      </c>
      <c r="D29" s="2">
        <v>1836000</v>
      </c>
      <c r="E29" s="2"/>
      <c r="F29" s="2"/>
      <c r="G29" s="2">
        <v>3456000</v>
      </c>
      <c r="H29" s="2"/>
      <c r="I29" s="2">
        <v>0</v>
      </c>
      <c r="J29" s="2">
        <v>0</v>
      </c>
      <c r="K29" s="2"/>
      <c r="L29" s="1">
        <f t="shared" si="18"/>
        <v>16974840</v>
      </c>
      <c r="M29" s="13">
        <f t="shared" si="18"/>
        <v>18854400</v>
      </c>
      <c r="N29" s="14">
        <f t="shared" si="19"/>
        <v>35829240</v>
      </c>
      <c r="P29" s="3" t="s">
        <v>14</v>
      </c>
      <c r="Q29" s="2">
        <v>2904</v>
      </c>
      <c r="R29" s="2">
        <v>2580</v>
      </c>
      <c r="S29" s="2">
        <v>204</v>
      </c>
      <c r="T29" s="2">
        <v>0</v>
      </c>
      <c r="U29" s="2">
        <v>0</v>
      </c>
      <c r="V29" s="2">
        <v>288</v>
      </c>
      <c r="W29" s="2">
        <v>0</v>
      </c>
      <c r="X29" s="2">
        <v>204</v>
      </c>
      <c r="Y29" s="2">
        <v>576</v>
      </c>
      <c r="Z29" s="2">
        <v>0</v>
      </c>
      <c r="AA29" s="1">
        <f t="shared" si="20"/>
        <v>3684</v>
      </c>
      <c r="AB29" s="13">
        <f t="shared" si="21"/>
        <v>3072</v>
      </c>
      <c r="AC29" s="14">
        <f t="shared" si="22"/>
        <v>6756</v>
      </c>
      <c r="AE29" s="3" t="s">
        <v>14</v>
      </c>
      <c r="AF29" s="2">
        <f t="shared" si="23"/>
        <v>5213.0991735537191</v>
      </c>
      <c r="AG29" s="2">
        <f t="shared" si="17"/>
        <v>5968.3720930232557</v>
      </c>
      <c r="AH29" s="2">
        <f t="shared" si="17"/>
        <v>9000</v>
      </c>
      <c r="AI29" s="2" t="str">
        <f t="shared" si="17"/>
        <v>N.A.</v>
      </c>
      <c r="AJ29" s="2" t="str">
        <f t="shared" si="17"/>
        <v>N.A.</v>
      </c>
      <c r="AK29" s="2">
        <f t="shared" si="17"/>
        <v>12000</v>
      </c>
      <c r="AL29" s="2" t="str">
        <f t="shared" si="17"/>
        <v>N.A.</v>
      </c>
      <c r="AM29" s="2">
        <f t="shared" si="17"/>
        <v>0</v>
      </c>
      <c r="AN29" s="2">
        <f t="shared" si="17"/>
        <v>0</v>
      </c>
      <c r="AO29" s="2" t="str">
        <f t="shared" si="17"/>
        <v>N.A.</v>
      </c>
      <c r="AP29" s="15">
        <f t="shared" si="17"/>
        <v>4607.7198697068407</v>
      </c>
      <c r="AQ29" s="13">
        <f t="shared" si="17"/>
        <v>6137.5</v>
      </c>
      <c r="AR29" s="14">
        <f t="shared" si="17"/>
        <v>5303.321492007105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0</v>
      </c>
      <c r="H30" s="2"/>
      <c r="I30" s="2"/>
      <c r="J30" s="2"/>
      <c r="K30" s="2"/>
      <c r="L30" s="1">
        <f t="shared" si="18"/>
        <v>0</v>
      </c>
      <c r="M30" s="13">
        <f t="shared" si="18"/>
        <v>0</v>
      </c>
      <c r="N30" s="14">
        <f t="shared" si="19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288</v>
      </c>
      <c r="W30" s="2">
        <v>0</v>
      </c>
      <c r="X30" s="2">
        <v>0</v>
      </c>
      <c r="Y30" s="2">
        <v>0</v>
      </c>
      <c r="Z30" s="2">
        <v>0</v>
      </c>
      <c r="AA30" s="1">
        <f t="shared" si="20"/>
        <v>0</v>
      </c>
      <c r="AB30" s="13">
        <f t="shared" si="21"/>
        <v>288</v>
      </c>
      <c r="AC30" s="21">
        <f t="shared" si="22"/>
        <v>288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0</v>
      </c>
      <c r="AL30" s="2" t="str">
        <f t="shared" si="17"/>
        <v>N.A.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 t="str">
        <f t="shared" si="17"/>
        <v>N.A.</v>
      </c>
      <c r="AQ30" s="13">
        <f t="shared" si="17"/>
        <v>0</v>
      </c>
      <c r="AR30" s="14">
        <f t="shared" si="17"/>
        <v>0</v>
      </c>
    </row>
    <row r="31" spans="1:44" ht="15" customHeight="1" thickBot="1" x14ac:dyDescent="0.3">
      <c r="A31" s="4" t="s">
        <v>16</v>
      </c>
      <c r="B31" s="2">
        <v>23704440.000000004</v>
      </c>
      <c r="C31" s="2">
        <v>15398400</v>
      </c>
      <c r="D31" s="2">
        <v>1836000</v>
      </c>
      <c r="E31" s="2"/>
      <c r="F31" s="2">
        <v>3715200</v>
      </c>
      <c r="G31" s="2">
        <v>3456000</v>
      </c>
      <c r="H31" s="2">
        <v>379440</v>
      </c>
      <c r="I31" s="2">
        <v>0</v>
      </c>
      <c r="J31" s="2">
        <v>0</v>
      </c>
      <c r="K31" s="2"/>
      <c r="L31" s="1">
        <f t="shared" ref="L31" si="24">B31+D31+F31+H31+J31</f>
        <v>29635080.000000004</v>
      </c>
      <c r="M31" s="13">
        <f t="shared" ref="M31" si="25">C31+E31+G31+I31+K31</f>
        <v>18854400</v>
      </c>
      <c r="N31" s="21">
        <f t="shared" ref="N31" si="26">L31+M31</f>
        <v>48489480</v>
      </c>
      <c r="P31" s="4" t="s">
        <v>16</v>
      </c>
      <c r="Q31" s="2">
        <v>3972</v>
      </c>
      <c r="R31" s="2">
        <v>2580</v>
      </c>
      <c r="S31" s="2">
        <v>204</v>
      </c>
      <c r="T31" s="2">
        <v>0</v>
      </c>
      <c r="U31" s="2">
        <v>288</v>
      </c>
      <c r="V31" s="2">
        <v>576</v>
      </c>
      <c r="W31" s="2">
        <v>612</v>
      </c>
      <c r="X31" s="2">
        <v>204</v>
      </c>
      <c r="Y31" s="2">
        <v>576</v>
      </c>
      <c r="Z31" s="2">
        <v>0</v>
      </c>
      <c r="AA31" s="1">
        <f t="shared" ref="AA31" si="27">Q31+S31+U31+W31+Y31</f>
        <v>5652</v>
      </c>
      <c r="AB31" s="13">
        <f t="shared" ref="AB31" si="28">R31+T31+V31+X31+Z31</f>
        <v>3360</v>
      </c>
      <c r="AC31" s="14">
        <f t="shared" ref="AC31" si="29">AA31+AB31</f>
        <v>9012</v>
      </c>
      <c r="AE31" s="4" t="s">
        <v>16</v>
      </c>
      <c r="AF31" s="2">
        <f t="shared" si="23"/>
        <v>5967.8851963746229</v>
      </c>
      <c r="AG31" s="2">
        <f t="shared" si="17"/>
        <v>5968.3720930232557</v>
      </c>
      <c r="AH31" s="2">
        <f t="shared" si="17"/>
        <v>9000</v>
      </c>
      <c r="AI31" s="2" t="str">
        <f t="shared" si="17"/>
        <v>N.A.</v>
      </c>
      <c r="AJ31" s="2">
        <f t="shared" si="17"/>
        <v>12900</v>
      </c>
      <c r="AK31" s="2">
        <f t="shared" si="17"/>
        <v>6000</v>
      </c>
      <c r="AL31" s="2">
        <f t="shared" si="17"/>
        <v>620</v>
      </c>
      <c r="AM31" s="2">
        <f t="shared" si="17"/>
        <v>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5243.290870488323</v>
      </c>
      <c r="AQ31" s="13">
        <f t="shared" ref="AQ31" si="31">IFERROR(M31/AB31, "N.A.")</f>
        <v>5611.4285714285716</v>
      </c>
      <c r="AR31" s="14">
        <f t="shared" ref="AR31" si="32">IFERROR(N31/AC31, "N.A.")</f>
        <v>5380.5459387483352</v>
      </c>
    </row>
    <row r="32" spans="1:44" ht="15" customHeight="1" thickBot="1" x14ac:dyDescent="0.3">
      <c r="A32" s="5" t="s">
        <v>0</v>
      </c>
      <c r="B32" s="47">
        <f>B31+C31</f>
        <v>39102840</v>
      </c>
      <c r="C32" s="48"/>
      <c r="D32" s="47">
        <f>D31+E31</f>
        <v>1836000</v>
      </c>
      <c r="E32" s="48"/>
      <c r="F32" s="47">
        <f>F31+G31</f>
        <v>7171200</v>
      </c>
      <c r="G32" s="48"/>
      <c r="H32" s="47">
        <f>H31+I31</f>
        <v>379440</v>
      </c>
      <c r="I32" s="48"/>
      <c r="J32" s="47">
        <f>J31+K31</f>
        <v>0</v>
      </c>
      <c r="K32" s="48"/>
      <c r="L32" s="47">
        <f>L31+M31</f>
        <v>48489480</v>
      </c>
      <c r="M32" s="49"/>
      <c r="N32" s="22">
        <f>B32+D32+F32+H32+J32</f>
        <v>48489480</v>
      </c>
      <c r="P32" s="5" t="s">
        <v>0</v>
      </c>
      <c r="Q32" s="47">
        <f>Q31+R31</f>
        <v>6552</v>
      </c>
      <c r="R32" s="48"/>
      <c r="S32" s="47">
        <f>S31+T31</f>
        <v>204</v>
      </c>
      <c r="T32" s="48"/>
      <c r="U32" s="47">
        <f>U31+V31</f>
        <v>864</v>
      </c>
      <c r="V32" s="48"/>
      <c r="W32" s="47">
        <f>W31+X31</f>
        <v>816</v>
      </c>
      <c r="X32" s="48"/>
      <c r="Y32" s="47">
        <f>Y31+Z31</f>
        <v>576</v>
      </c>
      <c r="Z32" s="48"/>
      <c r="AA32" s="47">
        <f>AA31+AB31</f>
        <v>9012</v>
      </c>
      <c r="AB32" s="48"/>
      <c r="AC32" s="23">
        <f>Q32+S32+U32+W32+Y32</f>
        <v>9012</v>
      </c>
      <c r="AE32" s="5" t="s">
        <v>0</v>
      </c>
      <c r="AF32" s="27">
        <f>IFERROR(B32/Q32,"N.A.")</f>
        <v>5968.0769230769229</v>
      </c>
      <c r="AG32" s="28"/>
      <c r="AH32" s="27">
        <f>IFERROR(D32/S32,"N.A.")</f>
        <v>9000</v>
      </c>
      <c r="AI32" s="28"/>
      <c r="AJ32" s="27">
        <f>IFERROR(F32/U32,"N.A.")</f>
        <v>8300</v>
      </c>
      <c r="AK32" s="28"/>
      <c r="AL32" s="27">
        <f>IFERROR(H32/W32,"N.A.")</f>
        <v>465</v>
      </c>
      <c r="AM32" s="28"/>
      <c r="AN32" s="27">
        <f>IFERROR(J32/Y32,"N.A.")</f>
        <v>0</v>
      </c>
      <c r="AO32" s="28"/>
      <c r="AP32" s="27">
        <f>IFERROR(L32/AA32,"N.A.")</f>
        <v>5380.5459387483352</v>
      </c>
      <c r="AQ32" s="28"/>
      <c r="AR32" s="16">
        <f>IFERROR(N32/AC32, "N.A.")</f>
        <v>5380.5459387483352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3365760.0000000005</v>
      </c>
      <c r="I39" s="2"/>
      <c r="J39" s="2">
        <v>0</v>
      </c>
      <c r="K39" s="2"/>
      <c r="L39" s="1">
        <f>B39+D39+F39+H39+J39</f>
        <v>3365760.0000000005</v>
      </c>
      <c r="M39" s="13">
        <f>C39+E39+G39+I39+K39</f>
        <v>0</v>
      </c>
      <c r="N39" s="14">
        <f>L39+M39</f>
        <v>3365760.0000000005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1272</v>
      </c>
      <c r="X39" s="2">
        <v>0</v>
      </c>
      <c r="Y39" s="2">
        <v>288</v>
      </c>
      <c r="Z39" s="2">
        <v>0</v>
      </c>
      <c r="AA39" s="1">
        <f>Q39+S39+U39+W39+Y39</f>
        <v>1560</v>
      </c>
      <c r="AB39" s="13">
        <f>R39+T39+V39+X39+Z39</f>
        <v>0</v>
      </c>
      <c r="AC39" s="14">
        <f>AA39+AB39</f>
        <v>1560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2646.0377358490568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2157.5384615384619</v>
      </c>
      <c r="AQ39" s="13" t="str">
        <f t="shared" si="33"/>
        <v>N.A.</v>
      </c>
      <c r="AR39" s="14">
        <f t="shared" si="33"/>
        <v>2157.5384615384619</v>
      </c>
    </row>
    <row r="40" spans="1:44" ht="15" customHeight="1" thickBot="1" x14ac:dyDescent="0.3">
      <c r="A40" s="3" t="s">
        <v>13</v>
      </c>
      <c r="B40" s="2">
        <v>3483000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3483000</v>
      </c>
      <c r="M40" s="13">
        <f t="shared" si="34"/>
        <v>0</v>
      </c>
      <c r="N40" s="14">
        <f t="shared" ref="N40:N42" si="35">L40+M40</f>
        <v>3483000</v>
      </c>
      <c r="P40" s="3" t="s">
        <v>13</v>
      </c>
      <c r="Q40" s="2">
        <v>780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780</v>
      </c>
      <c r="AB40" s="13">
        <f t="shared" si="36"/>
        <v>0</v>
      </c>
      <c r="AC40" s="14">
        <f t="shared" ref="AC40:AC42" si="37">AA40+AB40</f>
        <v>780</v>
      </c>
      <c r="AE40" s="3" t="s">
        <v>13</v>
      </c>
      <c r="AF40" s="2">
        <f t="shared" ref="AF40:AF43" si="38">IFERROR(B40/Q40, "N.A.")</f>
        <v>4465.3846153846152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4465.3846153846152</v>
      </c>
      <c r="AQ40" s="13" t="str">
        <f t="shared" si="33"/>
        <v>N.A.</v>
      </c>
      <c r="AR40" s="14">
        <f t="shared" si="33"/>
        <v>4465.3846153846152</v>
      </c>
    </row>
    <row r="41" spans="1:44" ht="15" customHeight="1" thickBot="1" x14ac:dyDescent="0.3">
      <c r="A41" s="3" t="s">
        <v>14</v>
      </c>
      <c r="B41" s="2">
        <v>9512160</v>
      </c>
      <c r="C41" s="2">
        <v>12973800</v>
      </c>
      <c r="D41" s="2"/>
      <c r="E41" s="2"/>
      <c r="F41" s="2"/>
      <c r="G41" s="2">
        <v>2476800</v>
      </c>
      <c r="H41" s="2"/>
      <c r="I41" s="2"/>
      <c r="J41" s="2">
        <v>0</v>
      </c>
      <c r="K41" s="2"/>
      <c r="L41" s="1">
        <f t="shared" si="34"/>
        <v>9512160</v>
      </c>
      <c r="M41" s="13">
        <f t="shared" si="34"/>
        <v>15450600</v>
      </c>
      <c r="N41" s="14">
        <f t="shared" si="35"/>
        <v>24962760</v>
      </c>
      <c r="P41" s="3" t="s">
        <v>14</v>
      </c>
      <c r="Q41" s="2">
        <v>1644</v>
      </c>
      <c r="R41" s="2">
        <v>2004</v>
      </c>
      <c r="S41" s="2">
        <v>0</v>
      </c>
      <c r="T41" s="2">
        <v>0</v>
      </c>
      <c r="U41" s="2">
        <v>0</v>
      </c>
      <c r="V41" s="2">
        <v>780</v>
      </c>
      <c r="W41" s="2">
        <v>0</v>
      </c>
      <c r="X41" s="2">
        <v>0</v>
      </c>
      <c r="Y41" s="2">
        <v>288</v>
      </c>
      <c r="Z41" s="2">
        <v>0</v>
      </c>
      <c r="AA41" s="1">
        <f t="shared" si="36"/>
        <v>1932</v>
      </c>
      <c r="AB41" s="13">
        <f t="shared" si="36"/>
        <v>2784</v>
      </c>
      <c r="AC41" s="14">
        <f t="shared" si="37"/>
        <v>4716</v>
      </c>
      <c r="AE41" s="3" t="s">
        <v>14</v>
      </c>
      <c r="AF41" s="2">
        <f t="shared" si="38"/>
        <v>5785.9854014598541</v>
      </c>
      <c r="AG41" s="2">
        <f t="shared" si="33"/>
        <v>6473.9520958083831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3175.3846153846152</v>
      </c>
      <c r="AL41" s="2" t="str">
        <f t="shared" si="33"/>
        <v>N.A.</v>
      </c>
      <c r="AM41" s="2" t="str">
        <f t="shared" si="33"/>
        <v>N.A.</v>
      </c>
      <c r="AN41" s="2">
        <f t="shared" si="33"/>
        <v>0</v>
      </c>
      <c r="AO41" s="2" t="str">
        <f t="shared" si="33"/>
        <v>N.A.</v>
      </c>
      <c r="AP41" s="15">
        <f t="shared" si="33"/>
        <v>4923.478260869565</v>
      </c>
      <c r="AQ41" s="13">
        <f t="shared" si="33"/>
        <v>5549.7844827586205</v>
      </c>
      <c r="AR41" s="14">
        <f t="shared" si="33"/>
        <v>5293.2061068702287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>
        <v>12995159.999999998</v>
      </c>
      <c r="C43" s="2">
        <v>12973800</v>
      </c>
      <c r="D43" s="2"/>
      <c r="E43" s="2"/>
      <c r="F43" s="2"/>
      <c r="G43" s="2">
        <v>2476800</v>
      </c>
      <c r="H43" s="2">
        <v>3365760.0000000005</v>
      </c>
      <c r="I43" s="2"/>
      <c r="J43" s="2">
        <v>0</v>
      </c>
      <c r="K43" s="2"/>
      <c r="L43" s="1">
        <f t="shared" ref="L43" si="39">B43+D43+F43+H43+J43</f>
        <v>16360919.999999998</v>
      </c>
      <c r="M43" s="13">
        <f t="shared" ref="M43" si="40">C43+E43+G43+I43+K43</f>
        <v>15450600</v>
      </c>
      <c r="N43" s="21">
        <f t="shared" ref="N43" si="41">L43+M43</f>
        <v>31811520</v>
      </c>
      <c r="P43" s="4" t="s">
        <v>16</v>
      </c>
      <c r="Q43" s="2">
        <v>2424</v>
      </c>
      <c r="R43" s="2">
        <v>2004</v>
      </c>
      <c r="S43" s="2">
        <v>0</v>
      </c>
      <c r="T43" s="2">
        <v>0</v>
      </c>
      <c r="U43" s="2">
        <v>0</v>
      </c>
      <c r="V43" s="2">
        <v>780</v>
      </c>
      <c r="W43" s="2">
        <v>1272</v>
      </c>
      <c r="X43" s="2">
        <v>0</v>
      </c>
      <c r="Y43" s="2">
        <v>576</v>
      </c>
      <c r="Z43" s="2">
        <v>0</v>
      </c>
      <c r="AA43" s="1">
        <f t="shared" ref="AA43" si="42">Q43+S43+U43+W43+Y43</f>
        <v>4272</v>
      </c>
      <c r="AB43" s="13">
        <f t="shared" ref="AB43" si="43">R43+T43+V43+X43+Z43</f>
        <v>2784</v>
      </c>
      <c r="AC43" s="21">
        <f t="shared" ref="AC43" si="44">AA43+AB43</f>
        <v>7056</v>
      </c>
      <c r="AE43" s="4" t="s">
        <v>16</v>
      </c>
      <c r="AF43" s="2">
        <f t="shared" si="38"/>
        <v>5361.0396039603957</v>
      </c>
      <c r="AG43" s="2">
        <f t="shared" si="33"/>
        <v>6473.9520958083831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>
        <f t="shared" si="33"/>
        <v>3175.3846153846152</v>
      </c>
      <c r="AL43" s="2">
        <f t="shared" si="33"/>
        <v>2646.0377358490568</v>
      </c>
      <c r="AM43" s="2" t="str">
        <f t="shared" si="33"/>
        <v>N.A.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3829.8033707865166</v>
      </c>
      <c r="AQ43" s="13">
        <f t="shared" ref="AQ43" si="46">IFERROR(M43/AB43, "N.A.")</f>
        <v>5549.7844827586205</v>
      </c>
      <c r="AR43" s="14">
        <f t="shared" ref="AR43" si="47">IFERROR(N43/AC43, "N.A.")</f>
        <v>4508.4353741496598</v>
      </c>
    </row>
    <row r="44" spans="1:44" ht="15" customHeight="1" thickBot="1" x14ac:dyDescent="0.3">
      <c r="A44" s="5" t="s">
        <v>0</v>
      </c>
      <c r="B44" s="47">
        <f>B43+C43</f>
        <v>25968960</v>
      </c>
      <c r="C44" s="48"/>
      <c r="D44" s="47">
        <f>D43+E43</f>
        <v>0</v>
      </c>
      <c r="E44" s="48"/>
      <c r="F44" s="47">
        <f>F43+G43</f>
        <v>2476800</v>
      </c>
      <c r="G44" s="48"/>
      <c r="H44" s="47">
        <f>H43+I43</f>
        <v>3365760.0000000005</v>
      </c>
      <c r="I44" s="48"/>
      <c r="J44" s="47">
        <f>J43+K43</f>
        <v>0</v>
      </c>
      <c r="K44" s="48"/>
      <c r="L44" s="47">
        <f>L43+M43</f>
        <v>31811520</v>
      </c>
      <c r="M44" s="49"/>
      <c r="N44" s="22">
        <f>B44+D44+F44+H44+J44</f>
        <v>31811520</v>
      </c>
      <c r="P44" s="5" t="s">
        <v>0</v>
      </c>
      <c r="Q44" s="47">
        <f>Q43+R43</f>
        <v>4428</v>
      </c>
      <c r="R44" s="48"/>
      <c r="S44" s="47">
        <f>S43+T43</f>
        <v>0</v>
      </c>
      <c r="T44" s="48"/>
      <c r="U44" s="47">
        <f>U43+V43</f>
        <v>780</v>
      </c>
      <c r="V44" s="48"/>
      <c r="W44" s="47">
        <f>W43+X43</f>
        <v>1272</v>
      </c>
      <c r="X44" s="48"/>
      <c r="Y44" s="47">
        <f>Y43+Z43</f>
        <v>576</v>
      </c>
      <c r="Z44" s="48"/>
      <c r="AA44" s="47">
        <f>AA43+AB43</f>
        <v>7056</v>
      </c>
      <c r="AB44" s="49"/>
      <c r="AC44" s="22">
        <f>Q44+S44+U44+W44+Y44</f>
        <v>7056</v>
      </c>
      <c r="AE44" s="5" t="s">
        <v>0</v>
      </c>
      <c r="AF44" s="27">
        <f>IFERROR(B44/Q44,"N.A.")</f>
        <v>5864.7154471544718</v>
      </c>
      <c r="AG44" s="28"/>
      <c r="AH44" s="27" t="str">
        <f>IFERROR(D44/S44,"N.A.")</f>
        <v>N.A.</v>
      </c>
      <c r="AI44" s="28"/>
      <c r="AJ44" s="27">
        <f>IFERROR(F44/U44,"N.A.")</f>
        <v>3175.3846153846152</v>
      </c>
      <c r="AK44" s="28"/>
      <c r="AL44" s="27">
        <f>IFERROR(H44/W44,"N.A.")</f>
        <v>2646.0377358490568</v>
      </c>
      <c r="AM44" s="28"/>
      <c r="AN44" s="27">
        <f>IFERROR(J44/Y44,"N.A.")</f>
        <v>0</v>
      </c>
      <c r="AO44" s="28"/>
      <c r="AP44" s="27">
        <f>IFERROR(L44/AA44,"N.A.")</f>
        <v>4508.4353741496598</v>
      </c>
      <c r="AQ44" s="28"/>
      <c r="AR44" s="16">
        <f>IFERROR(N44/AC44, "N.A.")</f>
        <v>4508.4353741496598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21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49"/>
      <c r="N20" s="22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3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21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49"/>
      <c r="N32" s="22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3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21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21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49"/>
      <c r="N44" s="22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49"/>
      <c r="AC44" s="22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311899416.99999994</v>
      </c>
      <c r="C15" s="2"/>
      <c r="D15" s="2">
        <v>125668090</v>
      </c>
      <c r="E15" s="2"/>
      <c r="F15" s="2">
        <v>159953944.99999997</v>
      </c>
      <c r="G15" s="2"/>
      <c r="H15" s="2">
        <v>605127230.99999976</v>
      </c>
      <c r="I15" s="2"/>
      <c r="J15" s="2">
        <v>0</v>
      </c>
      <c r="K15" s="2"/>
      <c r="L15" s="1">
        <f>B15+D15+F15+H15+J15</f>
        <v>1202648682.9999995</v>
      </c>
      <c r="M15" s="13">
        <f>C15+E15+G15+I15+K15</f>
        <v>0</v>
      </c>
      <c r="N15" s="14">
        <f>L15+M15</f>
        <v>1202648682.9999995</v>
      </c>
      <c r="P15" s="3" t="s">
        <v>12</v>
      </c>
      <c r="Q15" s="2">
        <v>45401</v>
      </c>
      <c r="R15" s="2">
        <v>0</v>
      </c>
      <c r="S15" s="2">
        <v>16117</v>
      </c>
      <c r="T15" s="2">
        <v>0</v>
      </c>
      <c r="U15" s="2">
        <v>15105</v>
      </c>
      <c r="V15" s="2">
        <v>0</v>
      </c>
      <c r="W15" s="2">
        <v>122597</v>
      </c>
      <c r="X15" s="2">
        <v>0</v>
      </c>
      <c r="Y15" s="2">
        <v>8900</v>
      </c>
      <c r="Z15" s="2">
        <v>0</v>
      </c>
      <c r="AA15" s="1">
        <f>Q15+S15+U15+W15+Y15</f>
        <v>208120</v>
      </c>
      <c r="AB15" s="13">
        <f>R15+T15+V15+X15+Z15</f>
        <v>0</v>
      </c>
      <c r="AC15" s="14">
        <f>AA15+AB15</f>
        <v>208120</v>
      </c>
      <c r="AE15" s="3" t="s">
        <v>12</v>
      </c>
      <c r="AF15" s="2">
        <f>IFERROR(B15/Q15, "N.A.")</f>
        <v>6869.8798925133797</v>
      </c>
      <c r="AG15" s="2" t="str">
        <f t="shared" ref="AG15:AR19" si="0">IFERROR(C15/R15, "N.A.")</f>
        <v>N.A.</v>
      </c>
      <c r="AH15" s="2">
        <f t="shared" si="0"/>
        <v>7797.2383197865611</v>
      </c>
      <c r="AI15" s="2" t="str">
        <f t="shared" si="0"/>
        <v>N.A.</v>
      </c>
      <c r="AJ15" s="2">
        <f t="shared" si="0"/>
        <v>10589.470043032106</v>
      </c>
      <c r="AK15" s="2" t="str">
        <f t="shared" si="0"/>
        <v>N.A.</v>
      </c>
      <c r="AL15" s="2">
        <f t="shared" si="0"/>
        <v>4935.9056991606631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5778.6309965404553</v>
      </c>
      <c r="AQ15" s="13" t="str">
        <f t="shared" si="0"/>
        <v>N.A.</v>
      </c>
      <c r="AR15" s="14">
        <f t="shared" si="0"/>
        <v>5778.6309965404553</v>
      </c>
    </row>
    <row r="16" spans="1:44" ht="15" customHeight="1" thickBot="1" x14ac:dyDescent="0.3">
      <c r="A16" s="3" t="s">
        <v>13</v>
      </c>
      <c r="B16" s="2">
        <v>195601813</v>
      </c>
      <c r="C16" s="2">
        <v>10501200</v>
      </c>
      <c r="D16" s="2">
        <v>564375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196166188</v>
      </c>
      <c r="M16" s="13">
        <f t="shared" si="1"/>
        <v>10501200</v>
      </c>
      <c r="N16" s="14">
        <f t="shared" ref="N16:N18" si="2">L16+M16</f>
        <v>206667388</v>
      </c>
      <c r="P16" s="3" t="s">
        <v>13</v>
      </c>
      <c r="Q16" s="2">
        <v>37664</v>
      </c>
      <c r="R16" s="2">
        <v>1354</v>
      </c>
      <c r="S16" s="2">
        <v>175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37839</v>
      </c>
      <c r="AB16" s="13">
        <f t="shared" si="3"/>
        <v>1354</v>
      </c>
      <c r="AC16" s="14">
        <f t="shared" ref="AC16:AC18" si="4">AA16+AB16</f>
        <v>39193</v>
      </c>
      <c r="AE16" s="3" t="s">
        <v>13</v>
      </c>
      <c r="AF16" s="2">
        <f t="shared" ref="AF16:AF19" si="5">IFERROR(B16/Q16, "N.A.")</f>
        <v>5193.3361565420564</v>
      </c>
      <c r="AG16" s="2">
        <f t="shared" si="0"/>
        <v>7755.6868537666178</v>
      </c>
      <c r="AH16" s="2">
        <f t="shared" si="0"/>
        <v>3225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5184.2328814186421</v>
      </c>
      <c r="AQ16" s="13">
        <f t="shared" si="0"/>
        <v>7755.6868537666178</v>
      </c>
      <c r="AR16" s="14">
        <f t="shared" si="0"/>
        <v>5273.0688643380199</v>
      </c>
    </row>
    <row r="17" spans="1:44" ht="15" customHeight="1" thickBot="1" x14ac:dyDescent="0.3">
      <c r="A17" s="3" t="s">
        <v>14</v>
      </c>
      <c r="B17" s="2">
        <v>872825208.00000012</v>
      </c>
      <c r="C17" s="2">
        <v>3539231302.0000038</v>
      </c>
      <c r="D17" s="2">
        <v>186247390.99999994</v>
      </c>
      <c r="E17" s="2">
        <v>121814267.99999999</v>
      </c>
      <c r="F17" s="2"/>
      <c r="G17" s="2">
        <v>295243769.99999988</v>
      </c>
      <c r="H17" s="2"/>
      <c r="I17" s="2">
        <v>282324620.00000018</v>
      </c>
      <c r="J17" s="2">
        <v>0</v>
      </c>
      <c r="K17" s="2"/>
      <c r="L17" s="1">
        <f t="shared" si="1"/>
        <v>1059072599</v>
      </c>
      <c r="M17" s="13">
        <f t="shared" si="1"/>
        <v>4238613960.0000038</v>
      </c>
      <c r="N17" s="14">
        <f t="shared" si="2"/>
        <v>5297686559.0000038</v>
      </c>
      <c r="P17" s="3" t="s">
        <v>14</v>
      </c>
      <c r="Q17" s="2">
        <v>132933</v>
      </c>
      <c r="R17" s="2">
        <v>452945</v>
      </c>
      <c r="S17" s="2">
        <v>21823</v>
      </c>
      <c r="T17" s="2">
        <v>8773</v>
      </c>
      <c r="U17" s="2">
        <v>0</v>
      </c>
      <c r="V17" s="2">
        <v>25123</v>
      </c>
      <c r="W17" s="2">
        <v>0</v>
      </c>
      <c r="X17" s="2">
        <v>32655</v>
      </c>
      <c r="Y17" s="2">
        <v>11492</v>
      </c>
      <c r="Z17" s="2">
        <v>0</v>
      </c>
      <c r="AA17" s="1">
        <f t="shared" si="3"/>
        <v>166248</v>
      </c>
      <c r="AB17" s="13">
        <f t="shared" si="3"/>
        <v>519496</v>
      </c>
      <c r="AC17" s="14">
        <f t="shared" si="4"/>
        <v>685744</v>
      </c>
      <c r="AE17" s="3" t="s">
        <v>14</v>
      </c>
      <c r="AF17" s="2">
        <f t="shared" si="5"/>
        <v>6565.9031843108942</v>
      </c>
      <c r="AG17" s="2">
        <f t="shared" si="0"/>
        <v>7813.8213293004756</v>
      </c>
      <c r="AH17" s="2">
        <f t="shared" si="0"/>
        <v>8534.4540622279219</v>
      </c>
      <c r="AI17" s="2">
        <f t="shared" si="0"/>
        <v>13885.132565826967</v>
      </c>
      <c r="AJ17" s="2" t="str">
        <f t="shared" si="0"/>
        <v>N.A.</v>
      </c>
      <c r="AK17" s="2">
        <f t="shared" si="0"/>
        <v>11751.931298013767</v>
      </c>
      <c r="AL17" s="2" t="str">
        <f t="shared" si="0"/>
        <v>N.A.</v>
      </c>
      <c r="AM17" s="2">
        <f t="shared" si="0"/>
        <v>8645.6781503598286</v>
      </c>
      <c r="AN17" s="2">
        <f t="shared" si="0"/>
        <v>0</v>
      </c>
      <c r="AO17" s="2" t="str">
        <f t="shared" si="0"/>
        <v>N.A.</v>
      </c>
      <c r="AP17" s="15">
        <f t="shared" si="0"/>
        <v>6370.4381345941001</v>
      </c>
      <c r="AQ17" s="13">
        <f t="shared" si="0"/>
        <v>8159.0887321557893</v>
      </c>
      <c r="AR17" s="14">
        <f t="shared" si="0"/>
        <v>7725.458128689429</v>
      </c>
    </row>
    <row r="18" spans="1:44" ht="15" customHeight="1" thickBot="1" x14ac:dyDescent="0.3">
      <c r="A18" s="3" t="s">
        <v>15</v>
      </c>
      <c r="B18" s="2">
        <v>50619766.999999993</v>
      </c>
      <c r="C18" s="2"/>
      <c r="D18" s="2">
        <v>16675571.000000002</v>
      </c>
      <c r="E18" s="2"/>
      <c r="F18" s="2"/>
      <c r="G18" s="2">
        <v>15465858.000000002</v>
      </c>
      <c r="H18" s="2">
        <v>19877891.000000004</v>
      </c>
      <c r="I18" s="2"/>
      <c r="J18" s="2">
        <v>0</v>
      </c>
      <c r="K18" s="2"/>
      <c r="L18" s="1">
        <f t="shared" si="1"/>
        <v>87173229</v>
      </c>
      <c r="M18" s="13">
        <f t="shared" si="1"/>
        <v>15465858.000000002</v>
      </c>
      <c r="N18" s="14">
        <f t="shared" si="2"/>
        <v>102639087</v>
      </c>
      <c r="P18" s="3" t="s">
        <v>15</v>
      </c>
      <c r="Q18" s="2">
        <v>8256</v>
      </c>
      <c r="R18" s="2">
        <v>0</v>
      </c>
      <c r="S18" s="2">
        <v>2826</v>
      </c>
      <c r="T18" s="2">
        <v>0</v>
      </c>
      <c r="U18" s="2">
        <v>0</v>
      </c>
      <c r="V18" s="2">
        <v>3753</v>
      </c>
      <c r="W18" s="2">
        <v>19852</v>
      </c>
      <c r="X18" s="2">
        <v>0</v>
      </c>
      <c r="Y18" s="2">
        <v>3191</v>
      </c>
      <c r="Z18" s="2">
        <v>0</v>
      </c>
      <c r="AA18" s="1">
        <f t="shared" si="3"/>
        <v>34125</v>
      </c>
      <c r="AB18" s="13">
        <f t="shared" si="3"/>
        <v>3753</v>
      </c>
      <c r="AC18" s="21">
        <f t="shared" si="4"/>
        <v>37878</v>
      </c>
      <c r="AE18" s="3" t="s">
        <v>15</v>
      </c>
      <c r="AF18" s="2">
        <f t="shared" si="5"/>
        <v>6131.2702277131775</v>
      </c>
      <c r="AG18" s="2" t="str">
        <f t="shared" si="0"/>
        <v>N.A.</v>
      </c>
      <c r="AH18" s="2">
        <f t="shared" si="0"/>
        <v>5900.7682236376513</v>
      </c>
      <c r="AI18" s="2" t="str">
        <f t="shared" si="0"/>
        <v>N.A.</v>
      </c>
      <c r="AJ18" s="2" t="str">
        <f t="shared" si="0"/>
        <v>N.A.</v>
      </c>
      <c r="AK18" s="2">
        <f t="shared" si="0"/>
        <v>4120.9320543565154</v>
      </c>
      <c r="AL18" s="2">
        <f t="shared" si="0"/>
        <v>1001.3042010880517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2554.5268571428574</v>
      </c>
      <c r="AQ18" s="13">
        <f t="shared" si="0"/>
        <v>4120.9320543565154</v>
      </c>
      <c r="AR18" s="14">
        <f t="shared" si="0"/>
        <v>2709.7282591477901</v>
      </c>
    </row>
    <row r="19" spans="1:44" ht="15" customHeight="1" thickBot="1" x14ac:dyDescent="0.3">
      <c r="A19" s="4" t="s">
        <v>16</v>
      </c>
      <c r="B19" s="2">
        <v>1430946205.0000031</v>
      </c>
      <c r="C19" s="2">
        <v>3549732502.0000019</v>
      </c>
      <c r="D19" s="2">
        <v>329155427.00000006</v>
      </c>
      <c r="E19" s="2">
        <v>121814267.99999999</v>
      </c>
      <c r="F19" s="2">
        <v>159953944.99999997</v>
      </c>
      <c r="G19" s="2">
        <v>310709628</v>
      </c>
      <c r="H19" s="2">
        <v>625005121.99999881</v>
      </c>
      <c r="I19" s="2">
        <v>282324620.00000018</v>
      </c>
      <c r="J19" s="2">
        <v>0</v>
      </c>
      <c r="K19" s="2"/>
      <c r="L19" s="1">
        <f t="shared" ref="L19" si="6">B19+D19+F19+H19+J19</f>
        <v>2545060699.0000019</v>
      </c>
      <c r="M19" s="13">
        <f t="shared" ref="M19" si="7">C19+E19+G19+I19+K19</f>
        <v>4264581018.0000019</v>
      </c>
      <c r="N19" s="21">
        <f t="shared" ref="N19" si="8">L19+M19</f>
        <v>6809641717.0000038</v>
      </c>
      <c r="P19" s="4" t="s">
        <v>16</v>
      </c>
      <c r="Q19" s="2">
        <v>224254</v>
      </c>
      <c r="R19" s="2">
        <v>454299</v>
      </c>
      <c r="S19" s="2">
        <v>40941</v>
      </c>
      <c r="T19" s="2">
        <v>8773</v>
      </c>
      <c r="U19" s="2">
        <v>15105</v>
      </c>
      <c r="V19" s="2">
        <v>28876</v>
      </c>
      <c r="W19" s="2">
        <v>142449</v>
      </c>
      <c r="X19" s="2">
        <v>32655</v>
      </c>
      <c r="Y19" s="2">
        <v>23583</v>
      </c>
      <c r="Z19" s="2">
        <v>0</v>
      </c>
      <c r="AA19" s="1">
        <f t="shared" ref="AA19" si="9">Q19+S19+U19+W19+Y19</f>
        <v>446332</v>
      </c>
      <c r="AB19" s="13">
        <f t="shared" ref="AB19" si="10">R19+T19+V19+X19+Z19</f>
        <v>524603</v>
      </c>
      <c r="AC19" s="14">
        <f t="shared" ref="AC19" si="11">AA19+AB19</f>
        <v>970935</v>
      </c>
      <c r="AE19" s="4" t="s">
        <v>16</v>
      </c>
      <c r="AF19" s="2">
        <f t="shared" si="5"/>
        <v>6380.9171965717587</v>
      </c>
      <c r="AG19" s="2">
        <f t="shared" si="0"/>
        <v>7813.6480643805116</v>
      </c>
      <c r="AH19" s="2">
        <f t="shared" si="0"/>
        <v>8039.7505434649875</v>
      </c>
      <c r="AI19" s="2">
        <f t="shared" si="0"/>
        <v>13885.132565826967</v>
      </c>
      <c r="AJ19" s="2">
        <f t="shared" si="0"/>
        <v>10589.470043032106</v>
      </c>
      <c r="AK19" s="2">
        <f t="shared" si="0"/>
        <v>10760.133952070924</v>
      </c>
      <c r="AL19" s="2">
        <f t="shared" si="0"/>
        <v>4387.5711447605727</v>
      </c>
      <c r="AM19" s="2">
        <f t="shared" si="0"/>
        <v>8645.6781503598286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5702.1694590573879</v>
      </c>
      <c r="AQ19" s="13">
        <f t="shared" ref="AQ19" si="13">IFERROR(M19/AB19, "N.A.")</f>
        <v>8129.1586552116587</v>
      </c>
      <c r="AR19" s="14">
        <f t="shared" ref="AR19" si="14">IFERROR(N19/AC19, "N.A.")</f>
        <v>7013.4887680431784</v>
      </c>
    </row>
    <row r="20" spans="1:44" ht="15" customHeight="1" thickBot="1" x14ac:dyDescent="0.3">
      <c r="A20" s="5" t="s">
        <v>0</v>
      </c>
      <c r="B20" s="47">
        <f>B19+C19</f>
        <v>4980678707.0000048</v>
      </c>
      <c r="C20" s="48"/>
      <c r="D20" s="47">
        <f>D19+E19</f>
        <v>450969695.00000006</v>
      </c>
      <c r="E20" s="48"/>
      <c r="F20" s="47">
        <f>F19+G19</f>
        <v>470663573</v>
      </c>
      <c r="G20" s="48"/>
      <c r="H20" s="47">
        <f>H19+I19</f>
        <v>907329741.99999905</v>
      </c>
      <c r="I20" s="48"/>
      <c r="J20" s="47">
        <f>J19+K19</f>
        <v>0</v>
      </c>
      <c r="K20" s="48"/>
      <c r="L20" s="47">
        <f>L19+M19</f>
        <v>6809641717.0000038</v>
      </c>
      <c r="M20" s="49"/>
      <c r="N20" s="22">
        <f>B20+D20+F20+H20+J20</f>
        <v>6809641717.0000038</v>
      </c>
      <c r="P20" s="5" t="s">
        <v>0</v>
      </c>
      <c r="Q20" s="47">
        <f>Q19+R19</f>
        <v>678553</v>
      </c>
      <c r="R20" s="48"/>
      <c r="S20" s="47">
        <f>S19+T19</f>
        <v>49714</v>
      </c>
      <c r="T20" s="48"/>
      <c r="U20" s="47">
        <f>U19+V19</f>
        <v>43981</v>
      </c>
      <c r="V20" s="48"/>
      <c r="W20" s="47">
        <f>W19+X19</f>
        <v>175104</v>
      </c>
      <c r="X20" s="48"/>
      <c r="Y20" s="47">
        <f>Y19+Z19</f>
        <v>23583</v>
      </c>
      <c r="Z20" s="48"/>
      <c r="AA20" s="47">
        <f>AA19+AB19</f>
        <v>970935</v>
      </c>
      <c r="AB20" s="48"/>
      <c r="AC20" s="23">
        <f>Q20+S20+U20+W20+Y20</f>
        <v>970935</v>
      </c>
      <c r="AE20" s="5" t="s">
        <v>0</v>
      </c>
      <c r="AF20" s="27">
        <f>IFERROR(B20/Q20,"N.A.")</f>
        <v>7340.146911147699</v>
      </c>
      <c r="AG20" s="28"/>
      <c r="AH20" s="27">
        <f>IFERROR(D20/S20,"N.A.")</f>
        <v>9071.2816309289137</v>
      </c>
      <c r="AI20" s="28"/>
      <c r="AJ20" s="27">
        <f>IFERROR(F20/U20,"N.A.")</f>
        <v>10701.520497487552</v>
      </c>
      <c r="AK20" s="28"/>
      <c r="AL20" s="27">
        <f>IFERROR(H20/W20,"N.A.")</f>
        <v>5181.6619951571583</v>
      </c>
      <c r="AM20" s="28"/>
      <c r="AN20" s="27">
        <f>IFERROR(J20/Y20,"N.A.")</f>
        <v>0</v>
      </c>
      <c r="AO20" s="28"/>
      <c r="AP20" s="27">
        <f>IFERROR(L20/AA20,"N.A.")</f>
        <v>7013.4887680431784</v>
      </c>
      <c r="AQ20" s="28"/>
      <c r="AR20" s="16">
        <f>IFERROR(N20/AC20, "N.A.")</f>
        <v>7013.4887680431784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260148945.00000012</v>
      </c>
      <c r="C27" s="2"/>
      <c r="D27" s="2">
        <v>114796250.00000001</v>
      </c>
      <c r="E27" s="2"/>
      <c r="F27" s="2">
        <v>136144630.00000003</v>
      </c>
      <c r="G27" s="2"/>
      <c r="H27" s="2">
        <v>399485601.0000003</v>
      </c>
      <c r="I27" s="2"/>
      <c r="J27" s="2">
        <v>0</v>
      </c>
      <c r="K27" s="2"/>
      <c r="L27" s="1">
        <f>B27+D27+F27+H27+J27</f>
        <v>910575426.00000048</v>
      </c>
      <c r="M27" s="13">
        <f>C27+E27+G27+I27+K27</f>
        <v>0</v>
      </c>
      <c r="N27" s="14">
        <f>L27+M27</f>
        <v>910575426.00000048</v>
      </c>
      <c r="P27" s="3" t="s">
        <v>12</v>
      </c>
      <c r="Q27" s="2">
        <v>33547</v>
      </c>
      <c r="R27" s="2">
        <v>0</v>
      </c>
      <c r="S27" s="2">
        <v>15027</v>
      </c>
      <c r="T27" s="2">
        <v>0</v>
      </c>
      <c r="U27" s="2">
        <v>12287</v>
      </c>
      <c r="V27" s="2">
        <v>0</v>
      </c>
      <c r="W27" s="2">
        <v>64832</v>
      </c>
      <c r="X27" s="2">
        <v>0</v>
      </c>
      <c r="Y27" s="2">
        <v>2286</v>
      </c>
      <c r="Z27" s="2">
        <v>0</v>
      </c>
      <c r="AA27" s="1">
        <f>Q27+S27+U27+W27+Y27</f>
        <v>127979</v>
      </c>
      <c r="AB27" s="13">
        <f>R27+T27+V27+X27+Z27</f>
        <v>0</v>
      </c>
      <c r="AC27" s="14">
        <f>AA27+AB27</f>
        <v>127979</v>
      </c>
      <c r="AE27" s="3" t="s">
        <v>12</v>
      </c>
      <c r="AF27" s="2">
        <f>IFERROR(B27/Q27, "N.A.")</f>
        <v>7754.7603362446753</v>
      </c>
      <c r="AG27" s="2" t="str">
        <f t="shared" ref="AG27:AR31" si="15">IFERROR(C27/R27, "N.A.")</f>
        <v>N.A.</v>
      </c>
      <c r="AH27" s="2">
        <f t="shared" si="15"/>
        <v>7639.3325347707469</v>
      </c>
      <c r="AI27" s="2" t="str">
        <f t="shared" si="15"/>
        <v>N.A.</v>
      </c>
      <c r="AJ27" s="2">
        <f t="shared" si="15"/>
        <v>11080.380076503625</v>
      </c>
      <c r="AK27" s="2" t="str">
        <f t="shared" si="15"/>
        <v>N.A.</v>
      </c>
      <c r="AL27" s="2">
        <f t="shared" si="15"/>
        <v>6161.8583569842103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7115.0378265184172</v>
      </c>
      <c r="AQ27" s="13" t="str">
        <f t="shared" si="15"/>
        <v>N.A.</v>
      </c>
      <c r="AR27" s="14">
        <f t="shared" si="15"/>
        <v>7115.0378265184172</v>
      </c>
    </row>
    <row r="28" spans="1:44" ht="15" customHeight="1" thickBot="1" x14ac:dyDescent="0.3">
      <c r="A28" s="3" t="s">
        <v>13</v>
      </c>
      <c r="B28" s="2">
        <v>32732110.000000004</v>
      </c>
      <c r="C28" s="2">
        <v>8607000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32732110.000000004</v>
      </c>
      <c r="M28" s="13">
        <f t="shared" si="16"/>
        <v>8607000</v>
      </c>
      <c r="N28" s="14">
        <f t="shared" ref="N28:N30" si="17">L28+M28</f>
        <v>41339110</v>
      </c>
      <c r="P28" s="3" t="s">
        <v>13</v>
      </c>
      <c r="Q28" s="2">
        <v>4371</v>
      </c>
      <c r="R28" s="2">
        <v>933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4371</v>
      </c>
      <c r="AB28" s="13">
        <f t="shared" si="18"/>
        <v>933</v>
      </c>
      <c r="AC28" s="14">
        <f t="shared" ref="AC28:AC30" si="19">AA28+AB28</f>
        <v>5304</v>
      </c>
      <c r="AE28" s="3" t="s">
        <v>13</v>
      </c>
      <c r="AF28" s="2">
        <f t="shared" ref="AF28:AF31" si="20">IFERROR(B28/Q28, "N.A.")</f>
        <v>7488.4717455959744</v>
      </c>
      <c r="AG28" s="2">
        <f t="shared" si="15"/>
        <v>9225.0803858520903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7488.4717455959744</v>
      </c>
      <c r="AQ28" s="13">
        <f t="shared" si="15"/>
        <v>9225.0803858520903</v>
      </c>
      <c r="AR28" s="14">
        <f t="shared" si="15"/>
        <v>7793.9498491704371</v>
      </c>
    </row>
    <row r="29" spans="1:44" ht="15" customHeight="1" thickBot="1" x14ac:dyDescent="0.3">
      <c r="A29" s="3" t="s">
        <v>14</v>
      </c>
      <c r="B29" s="2">
        <v>528623108.99999982</v>
      </c>
      <c r="C29" s="2">
        <v>2272039537.999999</v>
      </c>
      <c r="D29" s="2">
        <v>142150921.00000003</v>
      </c>
      <c r="E29" s="2">
        <v>99173818</v>
      </c>
      <c r="F29" s="2"/>
      <c r="G29" s="2">
        <v>247527730.00000003</v>
      </c>
      <c r="H29" s="2"/>
      <c r="I29" s="2">
        <v>207661489.99999991</v>
      </c>
      <c r="J29" s="2">
        <v>0</v>
      </c>
      <c r="K29" s="2"/>
      <c r="L29" s="1">
        <f t="shared" si="16"/>
        <v>670774029.99999988</v>
      </c>
      <c r="M29" s="13">
        <f t="shared" si="16"/>
        <v>2826402575.999999</v>
      </c>
      <c r="N29" s="14">
        <f t="shared" si="17"/>
        <v>3497176605.999999</v>
      </c>
      <c r="P29" s="3" t="s">
        <v>14</v>
      </c>
      <c r="Q29" s="2">
        <v>75258</v>
      </c>
      <c r="R29" s="2">
        <v>275703</v>
      </c>
      <c r="S29" s="2">
        <v>15976</v>
      </c>
      <c r="T29" s="2">
        <v>6037</v>
      </c>
      <c r="U29" s="2">
        <v>0</v>
      </c>
      <c r="V29" s="2">
        <v>18645</v>
      </c>
      <c r="W29" s="2">
        <v>0</v>
      </c>
      <c r="X29" s="2">
        <v>21241</v>
      </c>
      <c r="Y29" s="2">
        <v>3322</v>
      </c>
      <c r="Z29" s="2">
        <v>0</v>
      </c>
      <c r="AA29" s="1">
        <f t="shared" si="18"/>
        <v>94556</v>
      </c>
      <c r="AB29" s="13">
        <f t="shared" si="18"/>
        <v>321626</v>
      </c>
      <c r="AC29" s="14">
        <f t="shared" si="19"/>
        <v>416182</v>
      </c>
      <c r="AE29" s="3" t="s">
        <v>14</v>
      </c>
      <c r="AF29" s="2">
        <f t="shared" si="20"/>
        <v>7024.1450609901913</v>
      </c>
      <c r="AG29" s="2">
        <f t="shared" si="15"/>
        <v>8240.8952314628386</v>
      </c>
      <c r="AH29" s="2">
        <f t="shared" si="15"/>
        <v>8897.7792313470218</v>
      </c>
      <c r="AI29" s="2">
        <f t="shared" si="15"/>
        <v>16427.665728010601</v>
      </c>
      <c r="AJ29" s="2" t="str">
        <f t="shared" si="15"/>
        <v>N.A.</v>
      </c>
      <c r="AK29" s="2">
        <f t="shared" si="15"/>
        <v>13275.823545186378</v>
      </c>
      <c r="AL29" s="2" t="str">
        <f t="shared" si="15"/>
        <v>N.A.</v>
      </c>
      <c r="AM29" s="2">
        <f t="shared" si="15"/>
        <v>9776.4460241984798</v>
      </c>
      <c r="AN29" s="2">
        <f t="shared" si="15"/>
        <v>0</v>
      </c>
      <c r="AO29" s="2" t="str">
        <f t="shared" si="15"/>
        <v>N.A.</v>
      </c>
      <c r="AP29" s="15">
        <f t="shared" si="15"/>
        <v>7093.9340708151767</v>
      </c>
      <c r="AQ29" s="13">
        <f t="shared" si="15"/>
        <v>8787.8547629855766</v>
      </c>
      <c r="AR29" s="14">
        <f t="shared" si="15"/>
        <v>8402.998221931748</v>
      </c>
    </row>
    <row r="30" spans="1:44" ht="15" customHeight="1" thickBot="1" x14ac:dyDescent="0.3">
      <c r="A30" s="3" t="s">
        <v>15</v>
      </c>
      <c r="B30" s="2">
        <v>48521367</v>
      </c>
      <c r="C30" s="2"/>
      <c r="D30" s="2">
        <v>16675571.000000002</v>
      </c>
      <c r="E30" s="2"/>
      <c r="F30" s="2"/>
      <c r="G30" s="2">
        <v>14343212.999999998</v>
      </c>
      <c r="H30" s="2">
        <v>18679050.999999996</v>
      </c>
      <c r="I30" s="2"/>
      <c r="J30" s="2">
        <v>0</v>
      </c>
      <c r="K30" s="2"/>
      <c r="L30" s="1">
        <f t="shared" si="16"/>
        <v>83875989</v>
      </c>
      <c r="M30" s="13">
        <f t="shared" si="16"/>
        <v>14343212.999999998</v>
      </c>
      <c r="N30" s="14">
        <f t="shared" si="17"/>
        <v>98219202</v>
      </c>
      <c r="P30" s="3" t="s">
        <v>15</v>
      </c>
      <c r="Q30" s="2">
        <v>7729</v>
      </c>
      <c r="R30" s="2">
        <v>0</v>
      </c>
      <c r="S30" s="2">
        <v>2826</v>
      </c>
      <c r="T30" s="2">
        <v>0</v>
      </c>
      <c r="U30" s="2">
        <v>0</v>
      </c>
      <c r="V30" s="2">
        <v>3177</v>
      </c>
      <c r="W30" s="2">
        <v>18884</v>
      </c>
      <c r="X30" s="2">
        <v>0</v>
      </c>
      <c r="Y30" s="2">
        <v>1923</v>
      </c>
      <c r="Z30" s="2">
        <v>0</v>
      </c>
      <c r="AA30" s="1">
        <f t="shared" si="18"/>
        <v>31362</v>
      </c>
      <c r="AB30" s="13">
        <f t="shared" si="18"/>
        <v>3177</v>
      </c>
      <c r="AC30" s="21">
        <f t="shared" si="19"/>
        <v>34539</v>
      </c>
      <c r="AE30" s="3" t="s">
        <v>15</v>
      </c>
      <c r="AF30" s="2">
        <f t="shared" si="20"/>
        <v>6277.8324492172342</v>
      </c>
      <c r="AG30" s="2" t="str">
        <f t="shared" si="15"/>
        <v>N.A.</v>
      </c>
      <c r="AH30" s="2">
        <f t="shared" si="15"/>
        <v>5900.7682236376513</v>
      </c>
      <c r="AI30" s="2" t="str">
        <f t="shared" si="15"/>
        <v>N.A.</v>
      </c>
      <c r="AJ30" s="2" t="str">
        <f t="shared" si="15"/>
        <v>N.A.</v>
      </c>
      <c r="AK30" s="2">
        <f t="shared" si="15"/>
        <v>4514.7034938621337</v>
      </c>
      <c r="AL30" s="2">
        <f t="shared" si="15"/>
        <v>989.14694979877129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2674.4464319877557</v>
      </c>
      <c r="AQ30" s="13">
        <f t="shared" si="15"/>
        <v>4514.7034938621337</v>
      </c>
      <c r="AR30" s="14">
        <f t="shared" si="15"/>
        <v>2843.7187527143228</v>
      </c>
    </row>
    <row r="31" spans="1:44" ht="15" customHeight="1" thickBot="1" x14ac:dyDescent="0.3">
      <c r="A31" s="4" t="s">
        <v>16</v>
      </c>
      <c r="B31" s="2">
        <v>870025530.99999988</v>
      </c>
      <c r="C31" s="2">
        <v>2280646537.9999976</v>
      </c>
      <c r="D31" s="2">
        <v>273622742</v>
      </c>
      <c r="E31" s="2">
        <v>99173818</v>
      </c>
      <c r="F31" s="2">
        <v>136144630.00000003</v>
      </c>
      <c r="G31" s="2">
        <v>261870942.99999991</v>
      </c>
      <c r="H31" s="2">
        <v>418164651.99999988</v>
      </c>
      <c r="I31" s="2">
        <v>207661489.99999991</v>
      </c>
      <c r="J31" s="2">
        <v>0</v>
      </c>
      <c r="K31" s="2"/>
      <c r="L31" s="1">
        <f t="shared" ref="L31" si="21">B31+D31+F31+H31+J31</f>
        <v>1697957555</v>
      </c>
      <c r="M31" s="13">
        <f t="shared" ref="M31" si="22">C31+E31+G31+I31+K31</f>
        <v>2849352788.9999976</v>
      </c>
      <c r="N31" s="21">
        <f t="shared" ref="N31" si="23">L31+M31</f>
        <v>4547310343.9999981</v>
      </c>
      <c r="P31" s="4" t="s">
        <v>16</v>
      </c>
      <c r="Q31" s="2">
        <v>120905</v>
      </c>
      <c r="R31" s="2">
        <v>276636</v>
      </c>
      <c r="S31" s="2">
        <v>33829</v>
      </c>
      <c r="T31" s="2">
        <v>6037</v>
      </c>
      <c r="U31" s="2">
        <v>12287</v>
      </c>
      <c r="V31" s="2">
        <v>21822</v>
      </c>
      <c r="W31" s="2">
        <v>83716</v>
      </c>
      <c r="X31" s="2">
        <v>21241</v>
      </c>
      <c r="Y31" s="2">
        <v>7531</v>
      </c>
      <c r="Z31" s="2">
        <v>0</v>
      </c>
      <c r="AA31" s="1">
        <f t="shared" ref="AA31" si="24">Q31+S31+U31+W31+Y31</f>
        <v>258268</v>
      </c>
      <c r="AB31" s="13">
        <f t="shared" ref="AB31" si="25">R31+T31+V31+X31+Z31</f>
        <v>325736</v>
      </c>
      <c r="AC31" s="14">
        <f t="shared" ref="AC31" si="26">AA31+AB31</f>
        <v>584004</v>
      </c>
      <c r="AE31" s="4" t="s">
        <v>16</v>
      </c>
      <c r="AF31" s="2">
        <f t="shared" si="20"/>
        <v>7195.9433522186828</v>
      </c>
      <c r="AG31" s="2">
        <f t="shared" si="15"/>
        <v>8244.2145563122576</v>
      </c>
      <c r="AH31" s="2">
        <f t="shared" si="15"/>
        <v>8088.4076384167429</v>
      </c>
      <c r="AI31" s="2">
        <f t="shared" si="15"/>
        <v>16427.665728010601</v>
      </c>
      <c r="AJ31" s="2">
        <f t="shared" si="15"/>
        <v>11080.380076503625</v>
      </c>
      <c r="AK31" s="2">
        <f t="shared" si="15"/>
        <v>12000.318165154427</v>
      </c>
      <c r="AL31" s="2">
        <f t="shared" si="15"/>
        <v>4995.0386067179497</v>
      </c>
      <c r="AM31" s="2">
        <f t="shared" si="15"/>
        <v>9776.4460241984798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6574.4016099555502</v>
      </c>
      <c r="AQ31" s="13">
        <f t="shared" ref="AQ31" si="28">IFERROR(M31/AB31, "N.A.")</f>
        <v>8747.4297866984234</v>
      </c>
      <c r="AR31" s="14">
        <f t="shared" ref="AR31" si="29">IFERROR(N31/AC31, "N.A.")</f>
        <v>7786.4369833083301</v>
      </c>
    </row>
    <row r="32" spans="1:44" ht="15" customHeight="1" thickBot="1" x14ac:dyDescent="0.3">
      <c r="A32" s="5" t="s">
        <v>0</v>
      </c>
      <c r="B32" s="47">
        <f>B31+C31</f>
        <v>3150672068.9999976</v>
      </c>
      <c r="C32" s="48"/>
      <c r="D32" s="47">
        <f>D31+E31</f>
        <v>372796560</v>
      </c>
      <c r="E32" s="48"/>
      <c r="F32" s="47">
        <f>F31+G31</f>
        <v>398015572.99999994</v>
      </c>
      <c r="G32" s="48"/>
      <c r="H32" s="47">
        <f>H31+I31</f>
        <v>625826141.99999976</v>
      </c>
      <c r="I32" s="48"/>
      <c r="J32" s="47">
        <f>J31+K31</f>
        <v>0</v>
      </c>
      <c r="K32" s="48"/>
      <c r="L32" s="47">
        <f>L31+M31</f>
        <v>4547310343.9999981</v>
      </c>
      <c r="M32" s="49"/>
      <c r="N32" s="22">
        <f>B32+D32+F32+H32+J32</f>
        <v>4547310343.9999971</v>
      </c>
      <c r="P32" s="5" t="s">
        <v>0</v>
      </c>
      <c r="Q32" s="47">
        <f>Q31+R31</f>
        <v>397541</v>
      </c>
      <c r="R32" s="48"/>
      <c r="S32" s="47">
        <f>S31+T31</f>
        <v>39866</v>
      </c>
      <c r="T32" s="48"/>
      <c r="U32" s="47">
        <f>U31+V31</f>
        <v>34109</v>
      </c>
      <c r="V32" s="48"/>
      <c r="W32" s="47">
        <f>W31+X31</f>
        <v>104957</v>
      </c>
      <c r="X32" s="48"/>
      <c r="Y32" s="47">
        <f>Y31+Z31</f>
        <v>7531</v>
      </c>
      <c r="Z32" s="48"/>
      <c r="AA32" s="47">
        <f>AA31+AB31</f>
        <v>584004</v>
      </c>
      <c r="AB32" s="48"/>
      <c r="AC32" s="23">
        <f>Q32+S32+U32+W32+Y32</f>
        <v>584004</v>
      </c>
      <c r="AE32" s="5" t="s">
        <v>0</v>
      </c>
      <c r="AF32" s="27">
        <f>IFERROR(B32/Q32,"N.A.")</f>
        <v>7925.4015787050839</v>
      </c>
      <c r="AG32" s="28"/>
      <c r="AH32" s="27">
        <f>IFERROR(D32/S32,"N.A.")</f>
        <v>9351.2406561982643</v>
      </c>
      <c r="AI32" s="28"/>
      <c r="AJ32" s="27">
        <f>IFERROR(F32/U32,"N.A.")</f>
        <v>11668.931161863437</v>
      </c>
      <c r="AK32" s="28"/>
      <c r="AL32" s="27">
        <f>IFERROR(H32/W32,"N.A.")</f>
        <v>5962.690835294452</v>
      </c>
      <c r="AM32" s="28"/>
      <c r="AN32" s="27">
        <f>IFERROR(J32/Y32,"N.A.")</f>
        <v>0</v>
      </c>
      <c r="AO32" s="28"/>
      <c r="AP32" s="27">
        <f>IFERROR(L32/AA32,"N.A.")</f>
        <v>7786.4369833083301</v>
      </c>
      <c r="AQ32" s="28"/>
      <c r="AR32" s="16">
        <f>IFERROR(N32/AC32, "N.A.")</f>
        <v>7786.4369833083283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51750472.000000007</v>
      </c>
      <c r="C39" s="2"/>
      <c r="D39" s="2">
        <v>10871840.000000002</v>
      </c>
      <c r="E39" s="2"/>
      <c r="F39" s="2">
        <v>23809315</v>
      </c>
      <c r="G39" s="2"/>
      <c r="H39" s="2">
        <v>205641630</v>
      </c>
      <c r="I39" s="2"/>
      <c r="J39" s="2">
        <v>0</v>
      </c>
      <c r="K39" s="2"/>
      <c r="L39" s="1">
        <f>B39+D39+F39+H39+J39</f>
        <v>292073257</v>
      </c>
      <c r="M39" s="13">
        <f>C39+E39+G39+I39+K39</f>
        <v>0</v>
      </c>
      <c r="N39" s="14">
        <f>L39+M39</f>
        <v>292073257</v>
      </c>
      <c r="P39" s="3" t="s">
        <v>12</v>
      </c>
      <c r="Q39" s="2">
        <v>11854</v>
      </c>
      <c r="R39" s="2">
        <v>0</v>
      </c>
      <c r="S39" s="2">
        <v>1090</v>
      </c>
      <c r="T39" s="2">
        <v>0</v>
      </c>
      <c r="U39" s="2">
        <v>2818</v>
      </c>
      <c r="V39" s="2">
        <v>0</v>
      </c>
      <c r="W39" s="2">
        <v>57765</v>
      </c>
      <c r="X39" s="2">
        <v>0</v>
      </c>
      <c r="Y39" s="2">
        <v>6614</v>
      </c>
      <c r="Z39" s="2">
        <v>0</v>
      </c>
      <c r="AA39" s="1">
        <f>Q39+S39+U39+W39+Y39</f>
        <v>80141</v>
      </c>
      <c r="AB39" s="13">
        <f>R39+T39+V39+X39+Z39</f>
        <v>0</v>
      </c>
      <c r="AC39" s="14">
        <f>AA39+AB39</f>
        <v>80141</v>
      </c>
      <c r="AE39" s="3" t="s">
        <v>12</v>
      </c>
      <c r="AF39" s="2">
        <f>IFERROR(B39/Q39, "N.A.")</f>
        <v>4365.6548000674884</v>
      </c>
      <c r="AG39" s="2" t="str">
        <f t="shared" ref="AG39:AR43" si="30">IFERROR(C39/R39, "N.A.")</f>
        <v>N.A.</v>
      </c>
      <c r="AH39" s="2">
        <f t="shared" si="30"/>
        <v>9974.1651376146801</v>
      </c>
      <c r="AI39" s="2" t="str">
        <f t="shared" si="30"/>
        <v>N.A.</v>
      </c>
      <c r="AJ39" s="2">
        <f t="shared" si="30"/>
        <v>8449.0117104329311</v>
      </c>
      <c r="AK39" s="2" t="str">
        <f t="shared" si="30"/>
        <v>N.A.</v>
      </c>
      <c r="AL39" s="2">
        <f t="shared" si="30"/>
        <v>3559.9693586081539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3644.4922948303615</v>
      </c>
      <c r="AQ39" s="13" t="str">
        <f t="shared" si="30"/>
        <v>N.A.</v>
      </c>
      <c r="AR39" s="14">
        <f t="shared" si="30"/>
        <v>3644.4922948303615</v>
      </c>
    </row>
    <row r="40" spans="1:44" ht="15" customHeight="1" thickBot="1" x14ac:dyDescent="0.3">
      <c r="A40" s="3" t="s">
        <v>13</v>
      </c>
      <c r="B40" s="2">
        <v>162869703.00000003</v>
      </c>
      <c r="C40" s="2">
        <v>1894200</v>
      </c>
      <c r="D40" s="2">
        <v>564375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163434078.00000003</v>
      </c>
      <c r="M40" s="13">
        <f t="shared" si="31"/>
        <v>1894200</v>
      </c>
      <c r="N40" s="14">
        <f t="shared" ref="N40:N42" si="32">L40+M40</f>
        <v>165328278.00000003</v>
      </c>
      <c r="P40" s="3" t="s">
        <v>13</v>
      </c>
      <c r="Q40" s="2">
        <v>33293</v>
      </c>
      <c r="R40" s="2">
        <v>421</v>
      </c>
      <c r="S40" s="2">
        <v>175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33468</v>
      </c>
      <c r="AB40" s="13">
        <f t="shared" si="33"/>
        <v>421</v>
      </c>
      <c r="AC40" s="14">
        <f t="shared" ref="AC40:AC42" si="34">AA40+AB40</f>
        <v>33889</v>
      </c>
      <c r="AE40" s="3" t="s">
        <v>13</v>
      </c>
      <c r="AF40" s="2">
        <f t="shared" ref="AF40:AF43" si="35">IFERROR(B40/Q40, "N.A.")</f>
        <v>4892.0104226113608</v>
      </c>
      <c r="AG40" s="2">
        <f t="shared" si="30"/>
        <v>4499.2874109263657</v>
      </c>
      <c r="AH40" s="2">
        <f t="shared" si="30"/>
        <v>3225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4883.2938329150238</v>
      </c>
      <c r="AQ40" s="13">
        <f t="shared" si="30"/>
        <v>4499.2874109263657</v>
      </c>
      <c r="AR40" s="14">
        <f t="shared" si="30"/>
        <v>4878.5233556611302</v>
      </c>
    </row>
    <row r="41" spans="1:44" ht="15" customHeight="1" thickBot="1" x14ac:dyDescent="0.3">
      <c r="A41" s="3" t="s">
        <v>14</v>
      </c>
      <c r="B41" s="2">
        <v>344202099.0000003</v>
      </c>
      <c r="C41" s="2">
        <v>1267191764.0000005</v>
      </c>
      <c r="D41" s="2">
        <v>44096469.999999993</v>
      </c>
      <c r="E41" s="2">
        <v>22640450.000000004</v>
      </c>
      <c r="F41" s="2"/>
      <c r="G41" s="2">
        <v>47716039.999999993</v>
      </c>
      <c r="H41" s="2"/>
      <c r="I41" s="2">
        <v>74663130.00000003</v>
      </c>
      <c r="J41" s="2">
        <v>0</v>
      </c>
      <c r="K41" s="2"/>
      <c r="L41" s="1">
        <f t="shared" si="31"/>
        <v>388298569.0000003</v>
      </c>
      <c r="M41" s="13">
        <f t="shared" si="31"/>
        <v>1412211384.0000005</v>
      </c>
      <c r="N41" s="14">
        <f t="shared" si="32"/>
        <v>1800509953.0000007</v>
      </c>
      <c r="P41" s="3" t="s">
        <v>14</v>
      </c>
      <c r="Q41" s="2">
        <v>57675</v>
      </c>
      <c r="R41" s="2">
        <v>177242</v>
      </c>
      <c r="S41" s="2">
        <v>5847</v>
      </c>
      <c r="T41" s="2">
        <v>2736</v>
      </c>
      <c r="U41" s="2">
        <v>0</v>
      </c>
      <c r="V41" s="2">
        <v>6478</v>
      </c>
      <c r="W41" s="2">
        <v>0</v>
      </c>
      <c r="X41" s="2">
        <v>11414</v>
      </c>
      <c r="Y41" s="2">
        <v>8170</v>
      </c>
      <c r="Z41" s="2">
        <v>0</v>
      </c>
      <c r="AA41" s="1">
        <f t="shared" si="33"/>
        <v>71692</v>
      </c>
      <c r="AB41" s="13">
        <f t="shared" si="33"/>
        <v>197870</v>
      </c>
      <c r="AC41" s="14">
        <f t="shared" si="34"/>
        <v>269562</v>
      </c>
      <c r="AE41" s="3" t="s">
        <v>14</v>
      </c>
      <c r="AF41" s="2">
        <f t="shared" si="35"/>
        <v>5967.9601040312145</v>
      </c>
      <c r="AG41" s="2">
        <f t="shared" si="30"/>
        <v>7149.500479570308</v>
      </c>
      <c r="AH41" s="2">
        <f t="shared" si="30"/>
        <v>7541.7256712844182</v>
      </c>
      <c r="AI41" s="2">
        <f t="shared" si="30"/>
        <v>8275.0182748538027</v>
      </c>
      <c r="AJ41" s="2" t="str">
        <f t="shared" si="30"/>
        <v>N.A.</v>
      </c>
      <c r="AK41" s="2">
        <f t="shared" si="30"/>
        <v>7365.8598332818756</v>
      </c>
      <c r="AL41" s="2" t="str">
        <f t="shared" si="30"/>
        <v>N.A.</v>
      </c>
      <c r="AM41" s="2">
        <f t="shared" si="30"/>
        <v>6541.3641142456654</v>
      </c>
      <c r="AN41" s="2">
        <f t="shared" si="30"/>
        <v>0</v>
      </c>
      <c r="AO41" s="2" t="str">
        <f t="shared" si="30"/>
        <v>N.A.</v>
      </c>
      <c r="AP41" s="15">
        <f t="shared" si="30"/>
        <v>5416.2050019528024</v>
      </c>
      <c r="AQ41" s="13">
        <f t="shared" si="30"/>
        <v>7137.0666801435309</v>
      </c>
      <c r="AR41" s="14">
        <f t="shared" si="30"/>
        <v>6679.3908377293565</v>
      </c>
    </row>
    <row r="42" spans="1:44" ht="15" customHeight="1" thickBot="1" x14ac:dyDescent="0.3">
      <c r="A42" s="3" t="s">
        <v>15</v>
      </c>
      <c r="B42" s="2">
        <v>2098400</v>
      </c>
      <c r="C42" s="2"/>
      <c r="D42" s="2"/>
      <c r="E42" s="2"/>
      <c r="F42" s="2"/>
      <c r="G42" s="2">
        <v>1122645.0000000002</v>
      </c>
      <c r="H42" s="2">
        <v>1198840</v>
      </c>
      <c r="I42" s="2"/>
      <c r="J42" s="2">
        <v>0</v>
      </c>
      <c r="K42" s="2"/>
      <c r="L42" s="1">
        <f t="shared" si="31"/>
        <v>3297240</v>
      </c>
      <c r="M42" s="13">
        <f t="shared" si="31"/>
        <v>1122645.0000000002</v>
      </c>
      <c r="N42" s="14">
        <f t="shared" si="32"/>
        <v>4419885</v>
      </c>
      <c r="P42" s="3" t="s">
        <v>15</v>
      </c>
      <c r="Q42" s="2">
        <v>527</v>
      </c>
      <c r="R42" s="2">
        <v>0</v>
      </c>
      <c r="S42" s="2">
        <v>0</v>
      </c>
      <c r="T42" s="2">
        <v>0</v>
      </c>
      <c r="U42" s="2">
        <v>0</v>
      </c>
      <c r="V42" s="2">
        <v>576</v>
      </c>
      <c r="W42" s="2">
        <v>968</v>
      </c>
      <c r="X42" s="2">
        <v>0</v>
      </c>
      <c r="Y42" s="2">
        <v>1268</v>
      </c>
      <c r="Z42" s="2">
        <v>0</v>
      </c>
      <c r="AA42" s="1">
        <f t="shared" si="33"/>
        <v>2763</v>
      </c>
      <c r="AB42" s="13">
        <f t="shared" si="33"/>
        <v>576</v>
      </c>
      <c r="AC42" s="14">
        <f t="shared" si="34"/>
        <v>3339</v>
      </c>
      <c r="AE42" s="3" t="s">
        <v>15</v>
      </c>
      <c r="AF42" s="2">
        <f t="shared" si="35"/>
        <v>3981.7836812144214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1949.0364583333337</v>
      </c>
      <c r="AL42" s="2">
        <f t="shared" si="30"/>
        <v>1238.4710743801652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1193.3550488599349</v>
      </c>
      <c r="AQ42" s="13">
        <f t="shared" si="30"/>
        <v>1949.0364583333337</v>
      </c>
      <c r="AR42" s="14">
        <f t="shared" si="30"/>
        <v>1323.7151841868822</v>
      </c>
    </row>
    <row r="43" spans="1:44" ht="15" customHeight="1" thickBot="1" x14ac:dyDescent="0.3">
      <c r="A43" s="4" t="s">
        <v>16</v>
      </c>
      <c r="B43" s="2">
        <v>560920673.99999976</v>
      </c>
      <c r="C43" s="2">
        <v>1269085964.0000005</v>
      </c>
      <c r="D43" s="2">
        <v>55532685.000000007</v>
      </c>
      <c r="E43" s="2">
        <v>22640450.000000004</v>
      </c>
      <c r="F43" s="2">
        <v>23809315</v>
      </c>
      <c r="G43" s="2">
        <v>48838684.999999993</v>
      </c>
      <c r="H43" s="2">
        <v>206840469.99999988</v>
      </c>
      <c r="I43" s="2">
        <v>74663130.00000003</v>
      </c>
      <c r="J43" s="2">
        <v>0</v>
      </c>
      <c r="K43" s="2"/>
      <c r="L43" s="1">
        <f t="shared" ref="L43" si="36">B43+D43+F43+H43+J43</f>
        <v>847103143.99999964</v>
      </c>
      <c r="M43" s="13">
        <f t="shared" ref="M43" si="37">C43+E43+G43+I43+K43</f>
        <v>1415228229.0000005</v>
      </c>
      <c r="N43" s="21">
        <f t="shared" ref="N43" si="38">L43+M43</f>
        <v>2262331373</v>
      </c>
      <c r="P43" s="4" t="s">
        <v>16</v>
      </c>
      <c r="Q43" s="2">
        <v>103349</v>
      </c>
      <c r="R43" s="2">
        <v>177663</v>
      </c>
      <c r="S43" s="2">
        <v>7112</v>
      </c>
      <c r="T43" s="2">
        <v>2736</v>
      </c>
      <c r="U43" s="2">
        <v>2818</v>
      </c>
      <c r="V43" s="2">
        <v>7054</v>
      </c>
      <c r="W43" s="2">
        <v>58733</v>
      </c>
      <c r="X43" s="2">
        <v>11414</v>
      </c>
      <c r="Y43" s="2">
        <v>16052</v>
      </c>
      <c r="Z43" s="2">
        <v>0</v>
      </c>
      <c r="AA43" s="1">
        <f t="shared" ref="AA43" si="39">Q43+S43+U43+W43+Y43</f>
        <v>188064</v>
      </c>
      <c r="AB43" s="13">
        <f t="shared" ref="AB43" si="40">R43+T43+V43+X43+Z43</f>
        <v>198867</v>
      </c>
      <c r="AC43" s="21">
        <f t="shared" ref="AC43" si="41">AA43+AB43</f>
        <v>386931</v>
      </c>
      <c r="AE43" s="4" t="s">
        <v>16</v>
      </c>
      <c r="AF43" s="2">
        <f t="shared" si="35"/>
        <v>5427.4417169009839</v>
      </c>
      <c r="AG43" s="2">
        <f t="shared" si="30"/>
        <v>7143.2203891637564</v>
      </c>
      <c r="AH43" s="2">
        <f t="shared" si="30"/>
        <v>7808.307789651295</v>
      </c>
      <c r="AI43" s="2">
        <f t="shared" si="30"/>
        <v>8275.0182748538027</v>
      </c>
      <c r="AJ43" s="2">
        <f t="shared" si="30"/>
        <v>8449.0117104329311</v>
      </c>
      <c r="AK43" s="2">
        <f t="shared" si="30"/>
        <v>6923.5447972781394</v>
      </c>
      <c r="AL43" s="2">
        <f t="shared" si="30"/>
        <v>3521.7078984557215</v>
      </c>
      <c r="AM43" s="2">
        <f t="shared" si="30"/>
        <v>6541.3641142456654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4504.3343968010868</v>
      </c>
      <c r="AQ43" s="13">
        <f t="shared" ref="AQ43" si="43">IFERROR(M43/AB43, "N.A.")</f>
        <v>7116.4558674893296</v>
      </c>
      <c r="AR43" s="14">
        <f t="shared" ref="AR43" si="44">IFERROR(N43/AC43, "N.A.")</f>
        <v>5846.8599646965476</v>
      </c>
    </row>
    <row r="44" spans="1:44" ht="15" customHeight="1" thickBot="1" x14ac:dyDescent="0.3">
      <c r="A44" s="5" t="s">
        <v>0</v>
      </c>
      <c r="B44" s="47">
        <f>B43+C43</f>
        <v>1830006638.0000002</v>
      </c>
      <c r="C44" s="48"/>
      <c r="D44" s="47">
        <f>D43+E43</f>
        <v>78173135.000000015</v>
      </c>
      <c r="E44" s="48"/>
      <c r="F44" s="47">
        <f>F43+G43</f>
        <v>72648000</v>
      </c>
      <c r="G44" s="48"/>
      <c r="H44" s="47">
        <f>H43+I43</f>
        <v>281503599.99999988</v>
      </c>
      <c r="I44" s="48"/>
      <c r="J44" s="47">
        <f>J43+K43</f>
        <v>0</v>
      </c>
      <c r="K44" s="48"/>
      <c r="L44" s="47">
        <f>L43+M43</f>
        <v>2262331373</v>
      </c>
      <c r="M44" s="49"/>
      <c r="N44" s="22">
        <f>B44+D44+F44+H44+J44</f>
        <v>2262331373</v>
      </c>
      <c r="P44" s="5" t="s">
        <v>0</v>
      </c>
      <c r="Q44" s="47">
        <f>Q43+R43</f>
        <v>281012</v>
      </c>
      <c r="R44" s="48"/>
      <c r="S44" s="47">
        <f>S43+T43</f>
        <v>9848</v>
      </c>
      <c r="T44" s="48"/>
      <c r="U44" s="47">
        <f>U43+V43</f>
        <v>9872</v>
      </c>
      <c r="V44" s="48"/>
      <c r="W44" s="47">
        <f>W43+X43</f>
        <v>70147</v>
      </c>
      <c r="X44" s="48"/>
      <c r="Y44" s="47">
        <f>Y43+Z43</f>
        <v>16052</v>
      </c>
      <c r="Z44" s="48"/>
      <c r="AA44" s="47">
        <f>AA43+AB43</f>
        <v>386931</v>
      </c>
      <c r="AB44" s="49"/>
      <c r="AC44" s="22">
        <f>Q44+S44+U44+W44+Y44</f>
        <v>386931</v>
      </c>
      <c r="AE44" s="5" t="s">
        <v>0</v>
      </c>
      <c r="AF44" s="27">
        <f>IFERROR(B44/Q44,"N.A.")</f>
        <v>6512.2010376781072</v>
      </c>
      <c r="AG44" s="28"/>
      <c r="AH44" s="27">
        <f>IFERROR(D44/S44,"N.A.")</f>
        <v>7937.9706539398876</v>
      </c>
      <c r="AI44" s="28"/>
      <c r="AJ44" s="27">
        <f>IFERROR(F44/U44,"N.A.")</f>
        <v>7358.9951377633715</v>
      </c>
      <c r="AK44" s="28"/>
      <c r="AL44" s="27">
        <f>IFERROR(H44/W44,"N.A.")</f>
        <v>4013.0525895619185</v>
      </c>
      <c r="AM44" s="28"/>
      <c r="AN44" s="27">
        <f>IFERROR(J44/Y44,"N.A.")</f>
        <v>0</v>
      </c>
      <c r="AO44" s="28"/>
      <c r="AP44" s="27">
        <f>IFERROR(L44/AA44,"N.A.")</f>
        <v>5846.8599646965476</v>
      </c>
      <c r="AQ44" s="28"/>
      <c r="AR44" s="16">
        <f>IFERROR(N44/AC44, "N.A.")</f>
        <v>5846.8599646965476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24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25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6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12924020</v>
      </c>
      <c r="C15" s="2"/>
      <c r="D15" s="2">
        <v>8020360</v>
      </c>
      <c r="E15" s="2"/>
      <c r="F15" s="2">
        <v>558000.00000000012</v>
      </c>
      <c r="G15" s="2"/>
      <c r="H15" s="2">
        <v>28629846.000000007</v>
      </c>
      <c r="I15" s="2"/>
      <c r="J15" s="2">
        <v>0</v>
      </c>
      <c r="K15" s="2"/>
      <c r="L15" s="1">
        <f>B15+D15+F15+H15+J15</f>
        <v>50132226.000000007</v>
      </c>
      <c r="M15" s="13">
        <f>C15+E15+G15+I15+K15</f>
        <v>0</v>
      </c>
      <c r="N15" s="14">
        <f>L15+M15</f>
        <v>50132226.000000007</v>
      </c>
      <c r="P15" s="3" t="s">
        <v>12</v>
      </c>
      <c r="Q15" s="2">
        <v>3264</v>
      </c>
      <c r="R15" s="2">
        <v>0</v>
      </c>
      <c r="S15" s="2">
        <v>1412</v>
      </c>
      <c r="T15" s="2">
        <v>0</v>
      </c>
      <c r="U15" s="2">
        <v>440</v>
      </c>
      <c r="V15" s="2">
        <v>0</v>
      </c>
      <c r="W15" s="2">
        <v>10334</v>
      </c>
      <c r="X15" s="2">
        <v>0</v>
      </c>
      <c r="Y15" s="2">
        <v>1252</v>
      </c>
      <c r="Z15" s="2">
        <v>0</v>
      </c>
      <c r="AA15" s="1">
        <f>Q15+S15+U15+W15+Y15</f>
        <v>16702</v>
      </c>
      <c r="AB15" s="13">
        <f>R15+T15+V15+X15+Z15</f>
        <v>0</v>
      </c>
      <c r="AC15" s="14">
        <f>AA15+AB15</f>
        <v>16702</v>
      </c>
      <c r="AE15" s="3" t="s">
        <v>12</v>
      </c>
      <c r="AF15" s="2">
        <f>IFERROR(B15/Q15, "N.A.")</f>
        <v>3959.564950980392</v>
      </c>
      <c r="AG15" s="2" t="str">
        <f t="shared" ref="AG15:AR19" si="0">IFERROR(C15/R15, "N.A.")</f>
        <v>N.A.</v>
      </c>
      <c r="AH15" s="2">
        <f t="shared" si="0"/>
        <v>5680.14164305949</v>
      </c>
      <c r="AI15" s="2" t="str">
        <f t="shared" si="0"/>
        <v>N.A.</v>
      </c>
      <c r="AJ15" s="2">
        <f t="shared" si="0"/>
        <v>1268.1818181818185</v>
      </c>
      <c r="AK15" s="2" t="str">
        <f t="shared" si="0"/>
        <v>N.A.</v>
      </c>
      <c r="AL15" s="2">
        <f t="shared" si="0"/>
        <v>2770.4515192568228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3001.5702311100472</v>
      </c>
      <c r="AQ15" s="13" t="str">
        <f t="shared" si="0"/>
        <v>N.A.</v>
      </c>
      <c r="AR15" s="14">
        <f t="shared" si="0"/>
        <v>3001.5702311100472</v>
      </c>
    </row>
    <row r="16" spans="1:44" ht="15" customHeight="1" thickBot="1" x14ac:dyDescent="0.3">
      <c r="A16" s="3" t="s">
        <v>13</v>
      </c>
      <c r="B16" s="2">
        <v>3918375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3918375</v>
      </c>
      <c r="M16" s="13">
        <f t="shared" si="1"/>
        <v>0</v>
      </c>
      <c r="N16" s="14">
        <f t="shared" ref="N16:N18" si="2">L16+M16</f>
        <v>3918375</v>
      </c>
      <c r="P16" s="3" t="s">
        <v>13</v>
      </c>
      <c r="Q16" s="2">
        <v>1971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1971</v>
      </c>
      <c r="AB16" s="13">
        <f t="shared" si="3"/>
        <v>0</v>
      </c>
      <c r="AC16" s="14">
        <f t="shared" ref="AC16:AC18" si="4">AA16+AB16</f>
        <v>1971</v>
      </c>
      <c r="AE16" s="3" t="s">
        <v>13</v>
      </c>
      <c r="AF16" s="2">
        <f t="shared" ref="AF16:AF19" si="5">IFERROR(B16/Q16, "N.A.")</f>
        <v>1988.013698630137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1988.013698630137</v>
      </c>
      <c r="AQ16" s="13" t="str">
        <f t="shared" si="0"/>
        <v>N.A.</v>
      </c>
      <c r="AR16" s="14">
        <f t="shared" si="0"/>
        <v>1988.013698630137</v>
      </c>
    </row>
    <row r="17" spans="1:44" ht="15" customHeight="1" thickBot="1" x14ac:dyDescent="0.3">
      <c r="A17" s="3" t="s">
        <v>14</v>
      </c>
      <c r="B17" s="2">
        <v>53754283.999999993</v>
      </c>
      <c r="C17" s="2">
        <v>107652162.99999999</v>
      </c>
      <c r="D17" s="2">
        <v>3297240</v>
      </c>
      <c r="E17" s="2">
        <v>1831800</v>
      </c>
      <c r="F17" s="2"/>
      <c r="G17" s="2">
        <v>9877170</v>
      </c>
      <c r="H17" s="2"/>
      <c r="I17" s="2">
        <v>2079400</v>
      </c>
      <c r="J17" s="2">
        <v>0</v>
      </c>
      <c r="K17" s="2"/>
      <c r="L17" s="1">
        <f t="shared" si="1"/>
        <v>57051523.999999993</v>
      </c>
      <c r="M17" s="13">
        <f t="shared" si="1"/>
        <v>121440532.99999999</v>
      </c>
      <c r="N17" s="14">
        <f t="shared" si="2"/>
        <v>178492056.99999997</v>
      </c>
      <c r="P17" s="3" t="s">
        <v>14</v>
      </c>
      <c r="Q17" s="2">
        <v>9141</v>
      </c>
      <c r="R17" s="2">
        <v>15717</v>
      </c>
      <c r="S17" s="2">
        <v>426</v>
      </c>
      <c r="T17" s="2">
        <v>213</v>
      </c>
      <c r="U17" s="2">
        <v>0</v>
      </c>
      <c r="V17" s="2">
        <v>1431</v>
      </c>
      <c r="W17" s="2">
        <v>0</v>
      </c>
      <c r="X17" s="2">
        <v>1158</v>
      </c>
      <c r="Y17" s="2">
        <v>1251</v>
      </c>
      <c r="Z17" s="2">
        <v>0</v>
      </c>
      <c r="AA17" s="1">
        <f t="shared" si="3"/>
        <v>10818</v>
      </c>
      <c r="AB17" s="13">
        <f t="shared" si="3"/>
        <v>18519</v>
      </c>
      <c r="AC17" s="14">
        <f t="shared" si="4"/>
        <v>29337</v>
      </c>
      <c r="AE17" s="3" t="s">
        <v>14</v>
      </c>
      <c r="AF17" s="2">
        <f t="shared" si="5"/>
        <v>5880.5693031396995</v>
      </c>
      <c r="AG17" s="2">
        <f t="shared" si="0"/>
        <v>6849.4091111535272</v>
      </c>
      <c r="AH17" s="2">
        <f t="shared" si="0"/>
        <v>7740</v>
      </c>
      <c r="AI17" s="2">
        <f t="shared" si="0"/>
        <v>8600</v>
      </c>
      <c r="AJ17" s="2" t="str">
        <f t="shared" si="0"/>
        <v>N.A.</v>
      </c>
      <c r="AK17" s="2">
        <f t="shared" si="0"/>
        <v>6902.2851153039828</v>
      </c>
      <c r="AL17" s="2" t="str">
        <f t="shared" si="0"/>
        <v>N.A.</v>
      </c>
      <c r="AM17" s="2">
        <f t="shared" si="0"/>
        <v>1795.6822107081175</v>
      </c>
      <c r="AN17" s="2">
        <f t="shared" si="0"/>
        <v>0</v>
      </c>
      <c r="AO17" s="2" t="str">
        <f t="shared" si="0"/>
        <v>N.A.</v>
      </c>
      <c r="AP17" s="15">
        <f t="shared" si="0"/>
        <v>5273.7589203179878</v>
      </c>
      <c r="AQ17" s="13">
        <f t="shared" si="0"/>
        <v>6557.6182839246176</v>
      </c>
      <c r="AR17" s="14">
        <f t="shared" si="0"/>
        <v>6084.1959641408448</v>
      </c>
    </row>
    <row r="18" spans="1:44" ht="15" customHeight="1" thickBot="1" x14ac:dyDescent="0.3">
      <c r="A18" s="3" t="s">
        <v>15</v>
      </c>
      <c r="B18" s="2">
        <v>9949985</v>
      </c>
      <c r="C18" s="2"/>
      <c r="D18" s="2">
        <v>108704</v>
      </c>
      <c r="E18" s="2"/>
      <c r="F18" s="2"/>
      <c r="G18" s="2">
        <v>805800</v>
      </c>
      <c r="H18" s="2">
        <v>5443512.9999999991</v>
      </c>
      <c r="I18" s="2"/>
      <c r="J18" s="2">
        <v>0</v>
      </c>
      <c r="K18" s="2"/>
      <c r="L18" s="1">
        <f t="shared" si="1"/>
        <v>15502202</v>
      </c>
      <c r="M18" s="13">
        <f t="shared" si="1"/>
        <v>805800</v>
      </c>
      <c r="N18" s="14">
        <f t="shared" si="2"/>
        <v>16308002</v>
      </c>
      <c r="P18" s="3" t="s">
        <v>15</v>
      </c>
      <c r="Q18" s="2">
        <v>1872</v>
      </c>
      <c r="R18" s="2">
        <v>0</v>
      </c>
      <c r="S18" s="2">
        <v>316</v>
      </c>
      <c r="T18" s="2">
        <v>0</v>
      </c>
      <c r="U18" s="2">
        <v>0</v>
      </c>
      <c r="V18" s="2">
        <v>632</v>
      </c>
      <c r="W18" s="2">
        <v>10995</v>
      </c>
      <c r="X18" s="2">
        <v>0</v>
      </c>
      <c r="Y18" s="2">
        <v>1811</v>
      </c>
      <c r="Z18" s="2">
        <v>0</v>
      </c>
      <c r="AA18" s="1">
        <f t="shared" si="3"/>
        <v>14994</v>
      </c>
      <c r="AB18" s="13">
        <f t="shared" si="3"/>
        <v>632</v>
      </c>
      <c r="AC18" s="21">
        <f t="shared" si="4"/>
        <v>15626</v>
      </c>
      <c r="AE18" s="3" t="s">
        <v>15</v>
      </c>
      <c r="AF18" s="2">
        <f t="shared" si="5"/>
        <v>5315.1629273504277</v>
      </c>
      <c r="AG18" s="2" t="str">
        <f t="shared" si="0"/>
        <v>N.A.</v>
      </c>
      <c r="AH18" s="2">
        <f t="shared" si="0"/>
        <v>344</v>
      </c>
      <c r="AI18" s="2" t="str">
        <f t="shared" si="0"/>
        <v>N.A.</v>
      </c>
      <c r="AJ18" s="2" t="str">
        <f t="shared" si="0"/>
        <v>N.A.</v>
      </c>
      <c r="AK18" s="2">
        <f t="shared" si="0"/>
        <v>1275</v>
      </c>
      <c r="AL18" s="2">
        <f t="shared" si="0"/>
        <v>495.08985902683031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1033.8936908096573</v>
      </c>
      <c r="AQ18" s="13">
        <f t="shared" si="0"/>
        <v>1275</v>
      </c>
      <c r="AR18" s="14">
        <f t="shared" si="0"/>
        <v>1043.6453346985793</v>
      </c>
    </row>
    <row r="19" spans="1:44" ht="15" customHeight="1" thickBot="1" x14ac:dyDescent="0.3">
      <c r="A19" s="4" t="s">
        <v>16</v>
      </c>
      <c r="B19" s="2">
        <v>80546664.00000003</v>
      </c>
      <c r="C19" s="2">
        <v>107652162.99999999</v>
      </c>
      <c r="D19" s="2">
        <v>11426304.000000002</v>
      </c>
      <c r="E19" s="2">
        <v>1831800</v>
      </c>
      <c r="F19" s="2">
        <v>558000.00000000012</v>
      </c>
      <c r="G19" s="2">
        <v>10682969.999999998</v>
      </c>
      <c r="H19" s="2">
        <v>34073358.999999993</v>
      </c>
      <c r="I19" s="2">
        <v>2079400</v>
      </c>
      <c r="J19" s="2">
        <v>0</v>
      </c>
      <c r="K19" s="2"/>
      <c r="L19" s="1">
        <f t="shared" ref="L19" si="6">B19+D19+F19+H19+J19</f>
        <v>126604327.00000003</v>
      </c>
      <c r="M19" s="13">
        <f t="shared" ref="M19" si="7">C19+E19+G19+I19+K19</f>
        <v>122246332.99999999</v>
      </c>
      <c r="N19" s="21">
        <f t="shared" ref="N19" si="8">L19+M19</f>
        <v>248850660</v>
      </c>
      <c r="P19" s="4" t="s">
        <v>16</v>
      </c>
      <c r="Q19" s="2">
        <v>16248</v>
      </c>
      <c r="R19" s="2">
        <v>15717</v>
      </c>
      <c r="S19" s="2">
        <v>2154</v>
      </c>
      <c r="T19" s="2">
        <v>213</v>
      </c>
      <c r="U19" s="2">
        <v>440</v>
      </c>
      <c r="V19" s="2">
        <v>2063</v>
      </c>
      <c r="W19" s="2">
        <v>21329</v>
      </c>
      <c r="X19" s="2">
        <v>1158</v>
      </c>
      <c r="Y19" s="2">
        <v>4314</v>
      </c>
      <c r="Z19" s="2">
        <v>0</v>
      </c>
      <c r="AA19" s="1">
        <f t="shared" ref="AA19" si="9">Q19+S19+U19+W19+Y19</f>
        <v>44485</v>
      </c>
      <c r="AB19" s="13">
        <f t="shared" ref="AB19" si="10">R19+T19+V19+X19+Z19</f>
        <v>19151</v>
      </c>
      <c r="AC19" s="14">
        <f t="shared" ref="AC19" si="11">AA19+AB19</f>
        <v>63636</v>
      </c>
      <c r="AE19" s="4" t="s">
        <v>16</v>
      </c>
      <c r="AF19" s="2">
        <f t="shared" si="5"/>
        <v>4957.3279172821285</v>
      </c>
      <c r="AG19" s="2">
        <f t="shared" si="0"/>
        <v>6849.4091111535272</v>
      </c>
      <c r="AH19" s="2">
        <f t="shared" si="0"/>
        <v>5304.690807799444</v>
      </c>
      <c r="AI19" s="2">
        <f t="shared" si="0"/>
        <v>8600</v>
      </c>
      <c r="AJ19" s="2">
        <f t="shared" si="0"/>
        <v>1268.1818181818185</v>
      </c>
      <c r="AK19" s="2">
        <f t="shared" si="0"/>
        <v>5178.3664566165771</v>
      </c>
      <c r="AL19" s="2">
        <f t="shared" si="0"/>
        <v>1597.5131979933421</v>
      </c>
      <c r="AM19" s="2">
        <f t="shared" si="0"/>
        <v>1795.6822107081175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2846.0003821512878</v>
      </c>
      <c r="AQ19" s="13">
        <f t="shared" ref="AQ19" si="13">IFERROR(M19/AB19, "N.A.")</f>
        <v>6383.2871912693845</v>
      </c>
      <c r="AR19" s="14">
        <f t="shared" ref="AR19" si="14">IFERROR(N19/AC19, "N.A.")</f>
        <v>3910.5327173298133</v>
      </c>
    </row>
    <row r="20" spans="1:44" ht="15" customHeight="1" thickBot="1" x14ac:dyDescent="0.3">
      <c r="A20" s="5" t="s">
        <v>0</v>
      </c>
      <c r="B20" s="47">
        <f>B19+C19</f>
        <v>188198827</v>
      </c>
      <c r="C20" s="48"/>
      <c r="D20" s="47">
        <f>D19+E19</f>
        <v>13258104.000000002</v>
      </c>
      <c r="E20" s="48"/>
      <c r="F20" s="47">
        <f>F19+G19</f>
        <v>11240969.999999998</v>
      </c>
      <c r="G20" s="48"/>
      <c r="H20" s="47">
        <f>H19+I19</f>
        <v>36152758.999999993</v>
      </c>
      <c r="I20" s="48"/>
      <c r="J20" s="47">
        <f>J19+K19</f>
        <v>0</v>
      </c>
      <c r="K20" s="48"/>
      <c r="L20" s="47">
        <f>L19+M19</f>
        <v>248850660</v>
      </c>
      <c r="M20" s="49"/>
      <c r="N20" s="22">
        <f>B20+D20+F20+H20+J20</f>
        <v>248850660</v>
      </c>
      <c r="P20" s="5" t="s">
        <v>0</v>
      </c>
      <c r="Q20" s="47">
        <f>Q19+R19</f>
        <v>31965</v>
      </c>
      <c r="R20" s="48"/>
      <c r="S20" s="47">
        <f>S19+T19</f>
        <v>2367</v>
      </c>
      <c r="T20" s="48"/>
      <c r="U20" s="47">
        <f>U19+V19</f>
        <v>2503</v>
      </c>
      <c r="V20" s="48"/>
      <c r="W20" s="47">
        <f>W19+X19</f>
        <v>22487</v>
      </c>
      <c r="X20" s="48"/>
      <c r="Y20" s="47">
        <f>Y19+Z19</f>
        <v>4314</v>
      </c>
      <c r="Z20" s="48"/>
      <c r="AA20" s="47">
        <f>AA19+AB19</f>
        <v>63636</v>
      </c>
      <c r="AB20" s="48"/>
      <c r="AC20" s="23">
        <f>Q20+S20+U20+W20+Y20</f>
        <v>63636</v>
      </c>
      <c r="AE20" s="5" t="s">
        <v>0</v>
      </c>
      <c r="AF20" s="27">
        <f>IFERROR(B20/Q20,"N.A.")</f>
        <v>5887.6529641795714</v>
      </c>
      <c r="AG20" s="28"/>
      <c r="AH20" s="27">
        <f>IFERROR(D20/S20,"N.A.")</f>
        <v>5601.2268694550075</v>
      </c>
      <c r="AI20" s="28"/>
      <c r="AJ20" s="27">
        <f>IFERROR(F20/U20,"N.A.")</f>
        <v>4490.9988014382734</v>
      </c>
      <c r="AK20" s="28"/>
      <c r="AL20" s="27">
        <f>IFERROR(H20/W20,"N.A.")</f>
        <v>1607.7181927335791</v>
      </c>
      <c r="AM20" s="28"/>
      <c r="AN20" s="27">
        <f>IFERROR(J20/Y20,"N.A.")</f>
        <v>0</v>
      </c>
      <c r="AO20" s="28"/>
      <c r="AP20" s="27">
        <f>IFERROR(L20/AA20,"N.A.")</f>
        <v>3910.5327173298133</v>
      </c>
      <c r="AQ20" s="28"/>
      <c r="AR20" s="16">
        <f>IFERROR(N20/AC20, "N.A.")</f>
        <v>3910.5327173298133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10599500</v>
      </c>
      <c r="C27" s="2"/>
      <c r="D27" s="2">
        <v>8020360</v>
      </c>
      <c r="E27" s="2"/>
      <c r="F27" s="2">
        <v>558000.00000000012</v>
      </c>
      <c r="G27" s="2"/>
      <c r="H27" s="2">
        <v>18353380</v>
      </c>
      <c r="I27" s="2"/>
      <c r="J27" s="2"/>
      <c r="K27" s="2"/>
      <c r="L27" s="1">
        <f>B27+D27+F27+H27+J27</f>
        <v>37531240</v>
      </c>
      <c r="M27" s="13">
        <f>C27+E27+G27+I27+K27</f>
        <v>0</v>
      </c>
      <c r="N27" s="14">
        <f>L27+M27</f>
        <v>37531240</v>
      </c>
      <c r="P27" s="3" t="s">
        <v>12</v>
      </c>
      <c r="Q27" s="2">
        <v>2312</v>
      </c>
      <c r="R27" s="2">
        <v>0</v>
      </c>
      <c r="S27" s="2">
        <v>1412</v>
      </c>
      <c r="T27" s="2">
        <v>0</v>
      </c>
      <c r="U27" s="2">
        <v>440</v>
      </c>
      <c r="V27" s="2">
        <v>0</v>
      </c>
      <c r="W27" s="2">
        <v>4700</v>
      </c>
      <c r="X27" s="2">
        <v>0</v>
      </c>
      <c r="Y27" s="2">
        <v>0</v>
      </c>
      <c r="Z27" s="2">
        <v>0</v>
      </c>
      <c r="AA27" s="1">
        <f>Q27+S27+U27+W27+Y27</f>
        <v>8864</v>
      </c>
      <c r="AB27" s="13">
        <f>R27+T27+V27+X27+Z27</f>
        <v>0</v>
      </c>
      <c r="AC27" s="14">
        <f>AA27+AB27</f>
        <v>8864</v>
      </c>
      <c r="AE27" s="3" t="s">
        <v>12</v>
      </c>
      <c r="AF27" s="2">
        <f>IFERROR(B27/Q27, "N.A.")</f>
        <v>4584.5588235294117</v>
      </c>
      <c r="AG27" s="2" t="str">
        <f t="shared" ref="AG27:AR31" si="15">IFERROR(C27/R27, "N.A.")</f>
        <v>N.A.</v>
      </c>
      <c r="AH27" s="2">
        <f t="shared" si="15"/>
        <v>5680.14164305949</v>
      </c>
      <c r="AI27" s="2" t="str">
        <f t="shared" si="15"/>
        <v>N.A.</v>
      </c>
      <c r="AJ27" s="2">
        <f t="shared" si="15"/>
        <v>1268.1818181818185</v>
      </c>
      <c r="AK27" s="2" t="str">
        <f t="shared" si="15"/>
        <v>N.A.</v>
      </c>
      <c r="AL27" s="2">
        <f t="shared" si="15"/>
        <v>3904.9744680851063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4234.1200361010833</v>
      </c>
      <c r="AQ27" s="13" t="str">
        <f t="shared" si="15"/>
        <v>N.A.</v>
      </c>
      <c r="AR27" s="14">
        <f t="shared" si="15"/>
        <v>4234.1200361010833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32900710.000000007</v>
      </c>
      <c r="C29" s="2">
        <v>70814728</v>
      </c>
      <c r="D29" s="2">
        <v>3297240</v>
      </c>
      <c r="E29" s="2">
        <v>1831800</v>
      </c>
      <c r="F29" s="2"/>
      <c r="G29" s="2">
        <v>9877170</v>
      </c>
      <c r="H29" s="2"/>
      <c r="I29" s="2">
        <v>2079399.9999999995</v>
      </c>
      <c r="J29" s="2">
        <v>0</v>
      </c>
      <c r="K29" s="2"/>
      <c r="L29" s="1">
        <f t="shared" si="16"/>
        <v>36197950.000000007</v>
      </c>
      <c r="M29" s="13">
        <f t="shared" si="16"/>
        <v>84603098</v>
      </c>
      <c r="N29" s="14">
        <f t="shared" si="17"/>
        <v>120801048</v>
      </c>
      <c r="P29" s="3" t="s">
        <v>14</v>
      </c>
      <c r="Q29" s="2">
        <v>5228</v>
      </c>
      <c r="R29" s="2">
        <v>10275</v>
      </c>
      <c r="S29" s="2">
        <v>426</v>
      </c>
      <c r="T29" s="2">
        <v>213</v>
      </c>
      <c r="U29" s="2">
        <v>0</v>
      </c>
      <c r="V29" s="2">
        <v>1431</v>
      </c>
      <c r="W29" s="2">
        <v>0</v>
      </c>
      <c r="X29" s="2">
        <v>825</v>
      </c>
      <c r="Y29" s="2">
        <v>200</v>
      </c>
      <c r="Z29" s="2">
        <v>0</v>
      </c>
      <c r="AA29" s="1">
        <f t="shared" si="18"/>
        <v>5854</v>
      </c>
      <c r="AB29" s="13">
        <f t="shared" si="18"/>
        <v>12744</v>
      </c>
      <c r="AC29" s="14">
        <f t="shared" si="19"/>
        <v>18598</v>
      </c>
      <c r="AE29" s="3" t="s">
        <v>14</v>
      </c>
      <c r="AF29" s="2">
        <f t="shared" si="20"/>
        <v>6293.1732976281573</v>
      </c>
      <c r="AG29" s="2">
        <f t="shared" si="15"/>
        <v>6891.9443309002436</v>
      </c>
      <c r="AH29" s="2">
        <f t="shared" si="15"/>
        <v>7740</v>
      </c>
      <c r="AI29" s="2">
        <f t="shared" si="15"/>
        <v>8600</v>
      </c>
      <c r="AJ29" s="2" t="str">
        <f t="shared" si="15"/>
        <v>N.A.</v>
      </c>
      <c r="AK29" s="2">
        <f t="shared" si="15"/>
        <v>6902.2851153039828</v>
      </c>
      <c r="AL29" s="2" t="str">
        <f t="shared" si="15"/>
        <v>N.A.</v>
      </c>
      <c r="AM29" s="2">
        <f t="shared" si="15"/>
        <v>2520.484848484848</v>
      </c>
      <c r="AN29" s="2">
        <f t="shared" si="15"/>
        <v>0</v>
      </c>
      <c r="AO29" s="2" t="str">
        <f t="shared" si="15"/>
        <v>N.A.</v>
      </c>
      <c r="AP29" s="15">
        <f t="shared" si="15"/>
        <v>6183.455756747524</v>
      </c>
      <c r="AQ29" s="13">
        <f t="shared" si="15"/>
        <v>6638.66117388575</v>
      </c>
      <c r="AR29" s="14">
        <f t="shared" si="15"/>
        <v>6495.378427787934</v>
      </c>
    </row>
    <row r="30" spans="1:44" ht="15" customHeight="1" thickBot="1" x14ac:dyDescent="0.3">
      <c r="A30" s="3" t="s">
        <v>15</v>
      </c>
      <c r="B30" s="2">
        <v>9949985</v>
      </c>
      <c r="C30" s="2"/>
      <c r="D30" s="2">
        <v>108704</v>
      </c>
      <c r="E30" s="2"/>
      <c r="F30" s="2"/>
      <c r="G30" s="2">
        <v>711000</v>
      </c>
      <c r="H30" s="2">
        <v>5443512.9999999991</v>
      </c>
      <c r="I30" s="2"/>
      <c r="J30" s="2">
        <v>0</v>
      </c>
      <c r="K30" s="2"/>
      <c r="L30" s="1">
        <f t="shared" si="16"/>
        <v>15502202</v>
      </c>
      <c r="M30" s="13">
        <f t="shared" si="16"/>
        <v>711000</v>
      </c>
      <c r="N30" s="14">
        <f t="shared" si="17"/>
        <v>16213202</v>
      </c>
      <c r="P30" s="3" t="s">
        <v>15</v>
      </c>
      <c r="Q30" s="2">
        <v>1872</v>
      </c>
      <c r="R30" s="2">
        <v>0</v>
      </c>
      <c r="S30" s="2">
        <v>316</v>
      </c>
      <c r="T30" s="2">
        <v>0</v>
      </c>
      <c r="U30" s="2">
        <v>0</v>
      </c>
      <c r="V30" s="2">
        <v>316</v>
      </c>
      <c r="W30" s="2">
        <v>10722</v>
      </c>
      <c r="X30" s="2">
        <v>0</v>
      </c>
      <c r="Y30" s="2">
        <v>1538</v>
      </c>
      <c r="Z30" s="2">
        <v>0</v>
      </c>
      <c r="AA30" s="1">
        <f t="shared" si="18"/>
        <v>14448</v>
      </c>
      <c r="AB30" s="13">
        <f t="shared" si="18"/>
        <v>316</v>
      </c>
      <c r="AC30" s="21">
        <f t="shared" si="19"/>
        <v>14764</v>
      </c>
      <c r="AE30" s="3" t="s">
        <v>15</v>
      </c>
      <c r="AF30" s="2">
        <f t="shared" si="20"/>
        <v>5315.1629273504277</v>
      </c>
      <c r="AG30" s="2" t="str">
        <f t="shared" si="15"/>
        <v>N.A.</v>
      </c>
      <c r="AH30" s="2">
        <f t="shared" si="15"/>
        <v>344</v>
      </c>
      <c r="AI30" s="2" t="str">
        <f t="shared" si="15"/>
        <v>N.A.</v>
      </c>
      <c r="AJ30" s="2" t="str">
        <f t="shared" si="15"/>
        <v>N.A.</v>
      </c>
      <c r="AK30" s="2">
        <f t="shared" si="15"/>
        <v>2250</v>
      </c>
      <c r="AL30" s="2">
        <f t="shared" si="15"/>
        <v>507.69567244916982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1072.9652547065339</v>
      </c>
      <c r="AQ30" s="13">
        <f t="shared" si="15"/>
        <v>2250</v>
      </c>
      <c r="AR30" s="14">
        <f t="shared" si="15"/>
        <v>1098.1578163099432</v>
      </c>
    </row>
    <row r="31" spans="1:44" ht="15" customHeight="1" thickBot="1" x14ac:dyDescent="0.3">
      <c r="A31" s="4" t="s">
        <v>16</v>
      </c>
      <c r="B31" s="2">
        <v>53450194.999999993</v>
      </c>
      <c r="C31" s="2">
        <v>70814728</v>
      </c>
      <c r="D31" s="2">
        <v>11426304.000000002</v>
      </c>
      <c r="E31" s="2">
        <v>1831800</v>
      </c>
      <c r="F31" s="2">
        <v>558000.00000000012</v>
      </c>
      <c r="G31" s="2">
        <v>10588169.999999998</v>
      </c>
      <c r="H31" s="2">
        <v>23796893.000000007</v>
      </c>
      <c r="I31" s="2">
        <v>2079399.9999999995</v>
      </c>
      <c r="J31" s="2">
        <v>0</v>
      </c>
      <c r="K31" s="2"/>
      <c r="L31" s="1">
        <f t="shared" ref="L31" si="21">B31+D31+F31+H31+J31</f>
        <v>89231392</v>
      </c>
      <c r="M31" s="13">
        <f t="shared" ref="M31" si="22">C31+E31+G31+I31+K31</f>
        <v>85314098</v>
      </c>
      <c r="N31" s="21">
        <f t="shared" ref="N31" si="23">L31+M31</f>
        <v>174545490</v>
      </c>
      <c r="P31" s="4" t="s">
        <v>16</v>
      </c>
      <c r="Q31" s="2">
        <v>9412</v>
      </c>
      <c r="R31" s="2">
        <v>10275</v>
      </c>
      <c r="S31" s="2">
        <v>2154</v>
      </c>
      <c r="T31" s="2">
        <v>213</v>
      </c>
      <c r="U31" s="2">
        <v>440</v>
      </c>
      <c r="V31" s="2">
        <v>1747</v>
      </c>
      <c r="W31" s="2">
        <v>15422</v>
      </c>
      <c r="X31" s="2">
        <v>825</v>
      </c>
      <c r="Y31" s="2">
        <v>1738</v>
      </c>
      <c r="Z31" s="2">
        <v>0</v>
      </c>
      <c r="AA31" s="1">
        <f t="shared" ref="AA31" si="24">Q31+S31+U31+W31+Y31</f>
        <v>29166</v>
      </c>
      <c r="AB31" s="13">
        <f t="shared" ref="AB31" si="25">R31+T31+V31+X31+Z31</f>
        <v>13060</v>
      </c>
      <c r="AC31" s="14">
        <f t="shared" ref="AC31" si="26">AA31+AB31</f>
        <v>42226</v>
      </c>
      <c r="AE31" s="4" t="s">
        <v>16</v>
      </c>
      <c r="AF31" s="2">
        <f t="shared" si="20"/>
        <v>5678.941245218869</v>
      </c>
      <c r="AG31" s="2">
        <f t="shared" si="15"/>
        <v>6891.9443309002436</v>
      </c>
      <c r="AH31" s="2">
        <f t="shared" si="15"/>
        <v>5304.690807799444</v>
      </c>
      <c r="AI31" s="2">
        <f t="shared" si="15"/>
        <v>8600</v>
      </c>
      <c r="AJ31" s="2">
        <f t="shared" si="15"/>
        <v>1268.1818181818185</v>
      </c>
      <c r="AK31" s="2">
        <f t="shared" si="15"/>
        <v>6060.7727532913559</v>
      </c>
      <c r="AL31" s="2">
        <f t="shared" si="15"/>
        <v>1543.0484372973679</v>
      </c>
      <c r="AM31" s="2">
        <f t="shared" si="15"/>
        <v>2520.484848484848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3059.4319413015155</v>
      </c>
      <c r="AQ31" s="13">
        <f t="shared" ref="AQ31" si="28">IFERROR(M31/AB31, "N.A.")</f>
        <v>6532.4730474732005</v>
      </c>
      <c r="AR31" s="14">
        <f t="shared" ref="AR31" si="29">IFERROR(N31/AC31, "N.A.")</f>
        <v>4133.6022829536305</v>
      </c>
    </row>
    <row r="32" spans="1:44" ht="15" customHeight="1" thickBot="1" x14ac:dyDescent="0.3">
      <c r="A32" s="5" t="s">
        <v>0</v>
      </c>
      <c r="B32" s="47">
        <f>B31+C31</f>
        <v>124264923</v>
      </c>
      <c r="C32" s="48"/>
      <c r="D32" s="47">
        <f>D31+E31</f>
        <v>13258104.000000002</v>
      </c>
      <c r="E32" s="48"/>
      <c r="F32" s="47">
        <f>F31+G31</f>
        <v>11146169.999999998</v>
      </c>
      <c r="G32" s="48"/>
      <c r="H32" s="47">
        <f>H31+I31</f>
        <v>25876293.000000007</v>
      </c>
      <c r="I32" s="48"/>
      <c r="J32" s="47">
        <f>J31+K31</f>
        <v>0</v>
      </c>
      <c r="K32" s="48"/>
      <c r="L32" s="47">
        <f>L31+M31</f>
        <v>174545490</v>
      </c>
      <c r="M32" s="49"/>
      <c r="N32" s="22">
        <f>B32+D32+F32+H32+J32</f>
        <v>174545490</v>
      </c>
      <c r="P32" s="5" t="s">
        <v>0</v>
      </c>
      <c r="Q32" s="47">
        <f>Q31+R31</f>
        <v>19687</v>
      </c>
      <c r="R32" s="48"/>
      <c r="S32" s="47">
        <f>S31+T31</f>
        <v>2367</v>
      </c>
      <c r="T32" s="48"/>
      <c r="U32" s="47">
        <f>U31+V31</f>
        <v>2187</v>
      </c>
      <c r="V32" s="48"/>
      <c r="W32" s="47">
        <f>W31+X31</f>
        <v>16247</v>
      </c>
      <c r="X32" s="48"/>
      <c r="Y32" s="47">
        <f>Y31+Z31</f>
        <v>1738</v>
      </c>
      <c r="Z32" s="48"/>
      <c r="AA32" s="47">
        <f>AA31+AB31</f>
        <v>42226</v>
      </c>
      <c r="AB32" s="48"/>
      <c r="AC32" s="23">
        <f>Q32+S32+U32+W32+Y32</f>
        <v>42226</v>
      </c>
      <c r="AE32" s="5" t="s">
        <v>0</v>
      </c>
      <c r="AF32" s="27">
        <f>IFERROR(B32/Q32,"N.A.")</f>
        <v>6312.0294102707367</v>
      </c>
      <c r="AG32" s="28"/>
      <c r="AH32" s="27">
        <f>IFERROR(D32/S32,"N.A.")</f>
        <v>5601.2268694550075</v>
      </c>
      <c r="AI32" s="28"/>
      <c r="AJ32" s="27">
        <f>IFERROR(F32/U32,"N.A.")</f>
        <v>5096.5569272976672</v>
      </c>
      <c r="AK32" s="28"/>
      <c r="AL32" s="27">
        <f>IFERROR(H32/W32,"N.A.")</f>
        <v>1592.6812950083097</v>
      </c>
      <c r="AM32" s="28"/>
      <c r="AN32" s="27">
        <f>IFERROR(J32/Y32,"N.A.")</f>
        <v>0</v>
      </c>
      <c r="AO32" s="28"/>
      <c r="AP32" s="27">
        <f>IFERROR(L32/AA32,"N.A.")</f>
        <v>4133.6022829536305</v>
      </c>
      <c r="AQ32" s="28"/>
      <c r="AR32" s="16">
        <f>IFERROR(N32/AC32, "N.A.")</f>
        <v>4133.6022829536305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2324520</v>
      </c>
      <c r="C39" s="2"/>
      <c r="D39" s="2"/>
      <c r="E39" s="2"/>
      <c r="F39" s="2"/>
      <c r="G39" s="2"/>
      <c r="H39" s="2">
        <v>10276466</v>
      </c>
      <c r="I39" s="2"/>
      <c r="J39" s="2">
        <v>0</v>
      </c>
      <c r="K39" s="2"/>
      <c r="L39" s="1">
        <f>B39+D39+F39+H39+J39</f>
        <v>12600986</v>
      </c>
      <c r="M39" s="13">
        <f>C39+E39+G39+I39+K39</f>
        <v>0</v>
      </c>
      <c r="N39" s="14">
        <f>L39+M39</f>
        <v>12600986</v>
      </c>
      <c r="P39" s="3" t="s">
        <v>12</v>
      </c>
      <c r="Q39" s="2">
        <v>952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5634</v>
      </c>
      <c r="X39" s="2">
        <v>0</v>
      </c>
      <c r="Y39" s="2">
        <v>1252</v>
      </c>
      <c r="Z39" s="2">
        <v>0</v>
      </c>
      <c r="AA39" s="1">
        <f>Q39+S39+U39+W39+Y39</f>
        <v>7838</v>
      </c>
      <c r="AB39" s="13">
        <f>R39+T39+V39+X39+Z39</f>
        <v>0</v>
      </c>
      <c r="AC39" s="14">
        <f>AA39+AB39</f>
        <v>7838</v>
      </c>
      <c r="AE39" s="3" t="s">
        <v>12</v>
      </c>
      <c r="AF39" s="2">
        <f>IFERROR(B39/Q39, "N.A.")</f>
        <v>2441.7226890756301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1824.0088746893859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1607.6787445776984</v>
      </c>
      <c r="AQ39" s="13" t="str">
        <f t="shared" si="30"/>
        <v>N.A.</v>
      </c>
      <c r="AR39" s="14">
        <f t="shared" si="30"/>
        <v>1607.6787445776984</v>
      </c>
    </row>
    <row r="40" spans="1:44" ht="15" customHeight="1" thickBot="1" x14ac:dyDescent="0.3">
      <c r="A40" s="3" t="s">
        <v>13</v>
      </c>
      <c r="B40" s="2">
        <v>3918375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3918375</v>
      </c>
      <c r="M40" s="13">
        <f t="shared" si="31"/>
        <v>0</v>
      </c>
      <c r="N40" s="14">
        <f t="shared" ref="N40:N42" si="32">L40+M40</f>
        <v>3918375</v>
      </c>
      <c r="P40" s="3" t="s">
        <v>13</v>
      </c>
      <c r="Q40" s="2">
        <v>1971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1971</v>
      </c>
      <c r="AB40" s="13">
        <f t="shared" si="33"/>
        <v>0</v>
      </c>
      <c r="AC40" s="14">
        <f t="shared" ref="AC40:AC42" si="34">AA40+AB40</f>
        <v>1971</v>
      </c>
      <c r="AE40" s="3" t="s">
        <v>13</v>
      </c>
      <c r="AF40" s="2">
        <f t="shared" ref="AF40:AF43" si="35">IFERROR(B40/Q40, "N.A.")</f>
        <v>1988.013698630137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1988.013698630137</v>
      </c>
      <c r="AQ40" s="13" t="str">
        <f t="shared" si="30"/>
        <v>N.A.</v>
      </c>
      <c r="AR40" s="14">
        <f t="shared" si="30"/>
        <v>1988.013698630137</v>
      </c>
    </row>
    <row r="41" spans="1:44" ht="15" customHeight="1" thickBot="1" x14ac:dyDescent="0.3">
      <c r="A41" s="3" t="s">
        <v>14</v>
      </c>
      <c r="B41" s="2">
        <v>20853573.999999996</v>
      </c>
      <c r="C41" s="2">
        <v>36837435</v>
      </c>
      <c r="D41" s="2"/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20853573.999999996</v>
      </c>
      <c r="M41" s="13">
        <f t="shared" si="31"/>
        <v>36837435</v>
      </c>
      <c r="N41" s="14">
        <f t="shared" si="32"/>
        <v>57691009</v>
      </c>
      <c r="P41" s="3" t="s">
        <v>14</v>
      </c>
      <c r="Q41" s="2">
        <v>3913</v>
      </c>
      <c r="R41" s="2">
        <v>5442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333</v>
      </c>
      <c r="Y41" s="2">
        <v>1051</v>
      </c>
      <c r="Z41" s="2">
        <v>0</v>
      </c>
      <c r="AA41" s="1">
        <f t="shared" si="33"/>
        <v>4964</v>
      </c>
      <c r="AB41" s="13">
        <f t="shared" si="33"/>
        <v>5775</v>
      </c>
      <c r="AC41" s="14">
        <f t="shared" si="34"/>
        <v>10739</v>
      </c>
      <c r="AE41" s="3" t="s">
        <v>14</v>
      </c>
      <c r="AF41" s="2">
        <f t="shared" si="35"/>
        <v>5329.3059033989257</v>
      </c>
      <c r="AG41" s="2">
        <f t="shared" si="30"/>
        <v>6769.0986769570009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4200.9617244157926</v>
      </c>
      <c r="AQ41" s="13">
        <f t="shared" si="30"/>
        <v>6378.7766233766233</v>
      </c>
      <c r="AR41" s="14">
        <f t="shared" si="30"/>
        <v>5372.1025235124316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94800</v>
      </c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94800</v>
      </c>
      <c r="N42" s="14">
        <f t="shared" si="32"/>
        <v>94800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316</v>
      </c>
      <c r="W42" s="2">
        <v>273</v>
      </c>
      <c r="X42" s="2">
        <v>0</v>
      </c>
      <c r="Y42" s="2">
        <v>273</v>
      </c>
      <c r="Z42" s="2">
        <v>0</v>
      </c>
      <c r="AA42" s="1">
        <f t="shared" si="33"/>
        <v>546</v>
      </c>
      <c r="AB42" s="13">
        <f t="shared" si="33"/>
        <v>316</v>
      </c>
      <c r="AC42" s="14">
        <f t="shared" si="34"/>
        <v>862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300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>
        <f t="shared" si="30"/>
        <v>300</v>
      </c>
      <c r="AR42" s="14">
        <f t="shared" si="30"/>
        <v>109.97679814385151</v>
      </c>
    </row>
    <row r="43" spans="1:44" ht="15" customHeight="1" thickBot="1" x14ac:dyDescent="0.3">
      <c r="A43" s="4" t="s">
        <v>16</v>
      </c>
      <c r="B43" s="2">
        <v>27096469</v>
      </c>
      <c r="C43" s="2">
        <v>36837435</v>
      </c>
      <c r="D43" s="2"/>
      <c r="E43" s="2"/>
      <c r="F43" s="2"/>
      <c r="G43" s="2">
        <v>94800</v>
      </c>
      <c r="H43" s="2">
        <v>10276466</v>
      </c>
      <c r="I43" s="2">
        <v>0</v>
      </c>
      <c r="J43" s="2">
        <v>0</v>
      </c>
      <c r="K43" s="2"/>
      <c r="L43" s="1">
        <f t="shared" ref="L43" si="36">B43+D43+F43+H43+J43</f>
        <v>37372935</v>
      </c>
      <c r="M43" s="13">
        <f t="shared" ref="M43" si="37">C43+E43+G43+I43+K43</f>
        <v>36932235</v>
      </c>
      <c r="N43" s="21">
        <f t="shared" ref="N43" si="38">L43+M43</f>
        <v>74305170</v>
      </c>
      <c r="P43" s="4" t="s">
        <v>16</v>
      </c>
      <c r="Q43" s="2">
        <v>6836</v>
      </c>
      <c r="R43" s="2">
        <v>5442</v>
      </c>
      <c r="S43" s="2">
        <v>0</v>
      </c>
      <c r="T43" s="2">
        <v>0</v>
      </c>
      <c r="U43" s="2">
        <v>0</v>
      </c>
      <c r="V43" s="2">
        <v>316</v>
      </c>
      <c r="W43" s="2">
        <v>5907</v>
      </c>
      <c r="X43" s="2">
        <v>333</v>
      </c>
      <c r="Y43" s="2">
        <v>2576</v>
      </c>
      <c r="Z43" s="2">
        <v>0</v>
      </c>
      <c r="AA43" s="1">
        <f t="shared" ref="AA43" si="39">Q43+S43+U43+W43+Y43</f>
        <v>15319</v>
      </c>
      <c r="AB43" s="13">
        <f t="shared" ref="AB43" si="40">R43+T43+V43+X43+Z43</f>
        <v>6091</v>
      </c>
      <c r="AC43" s="21">
        <f t="shared" ref="AC43" si="41">AA43+AB43</f>
        <v>21410</v>
      </c>
      <c r="AE43" s="4" t="s">
        <v>16</v>
      </c>
      <c r="AF43" s="2">
        <f t="shared" si="35"/>
        <v>3963.790081919251</v>
      </c>
      <c r="AG43" s="2">
        <f t="shared" si="30"/>
        <v>6769.0986769570009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300</v>
      </c>
      <c r="AL43" s="2">
        <f t="shared" si="30"/>
        <v>1739.7098357880482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2439.6458646125725</v>
      </c>
      <c r="AQ43" s="13">
        <f t="shared" ref="AQ43" si="43">IFERROR(M43/AB43, "N.A.")</f>
        <v>6063.410769988508</v>
      </c>
      <c r="AR43" s="14">
        <f t="shared" ref="AR43" si="44">IFERROR(N43/AC43, "N.A.")</f>
        <v>3470.5824381130315</v>
      </c>
    </row>
    <row r="44" spans="1:44" ht="15" customHeight="1" thickBot="1" x14ac:dyDescent="0.3">
      <c r="A44" s="5" t="s">
        <v>0</v>
      </c>
      <c r="B44" s="47">
        <f>B43+C43</f>
        <v>63933904</v>
      </c>
      <c r="C44" s="48"/>
      <c r="D44" s="47">
        <f>D43+E43</f>
        <v>0</v>
      </c>
      <c r="E44" s="48"/>
      <c r="F44" s="47">
        <f>F43+G43</f>
        <v>94800</v>
      </c>
      <c r="G44" s="48"/>
      <c r="H44" s="47">
        <f>H43+I43</f>
        <v>10276466</v>
      </c>
      <c r="I44" s="48"/>
      <c r="J44" s="47">
        <f>J43+K43</f>
        <v>0</v>
      </c>
      <c r="K44" s="48"/>
      <c r="L44" s="47">
        <f>L43+M43</f>
        <v>74305170</v>
      </c>
      <c r="M44" s="49"/>
      <c r="N44" s="22">
        <f>B44+D44+F44+H44+J44</f>
        <v>74305170</v>
      </c>
      <c r="P44" s="5" t="s">
        <v>0</v>
      </c>
      <c r="Q44" s="47">
        <f>Q43+R43</f>
        <v>12278</v>
      </c>
      <c r="R44" s="48"/>
      <c r="S44" s="47">
        <f>S43+T43</f>
        <v>0</v>
      </c>
      <c r="T44" s="48"/>
      <c r="U44" s="47">
        <f>U43+V43</f>
        <v>316</v>
      </c>
      <c r="V44" s="48"/>
      <c r="W44" s="47">
        <f>W43+X43</f>
        <v>6240</v>
      </c>
      <c r="X44" s="48"/>
      <c r="Y44" s="47">
        <f>Y43+Z43</f>
        <v>2576</v>
      </c>
      <c r="Z44" s="48"/>
      <c r="AA44" s="47">
        <f>AA43+AB43</f>
        <v>21410</v>
      </c>
      <c r="AB44" s="49"/>
      <c r="AC44" s="22">
        <f>Q44+S44+U44+W44+Y44</f>
        <v>21410</v>
      </c>
      <c r="AE44" s="5" t="s">
        <v>0</v>
      </c>
      <c r="AF44" s="27">
        <f>IFERROR(B44/Q44,"N.A.")</f>
        <v>5207.1920508226094</v>
      </c>
      <c r="AG44" s="28"/>
      <c r="AH44" s="27" t="str">
        <f>IFERROR(D44/S44,"N.A.")</f>
        <v>N.A.</v>
      </c>
      <c r="AI44" s="28"/>
      <c r="AJ44" s="27">
        <f>IFERROR(F44/U44,"N.A.")</f>
        <v>300</v>
      </c>
      <c r="AK44" s="28"/>
      <c r="AL44" s="27">
        <f>IFERROR(H44/W44,"N.A.")</f>
        <v>1646.8695512820514</v>
      </c>
      <c r="AM44" s="28"/>
      <c r="AN44" s="27">
        <f>IFERROR(J44/Y44,"N.A.")</f>
        <v>0</v>
      </c>
      <c r="AO44" s="28"/>
      <c r="AP44" s="27">
        <f>IFERROR(L44/AA44,"N.A.")</f>
        <v>3470.5824381130315</v>
      </c>
      <c r="AQ44" s="28"/>
      <c r="AR44" s="16">
        <f>IFERROR(N44/AC44, "N.A.")</f>
        <v>3470.5824381130315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2781240</v>
      </c>
      <c r="C15" s="2"/>
      <c r="D15" s="2">
        <v>5529720</v>
      </c>
      <c r="E15" s="2"/>
      <c r="F15" s="2"/>
      <c r="G15" s="2"/>
      <c r="H15" s="2">
        <v>2941505</v>
      </c>
      <c r="I15" s="2"/>
      <c r="J15" s="2">
        <v>0</v>
      </c>
      <c r="K15" s="2"/>
      <c r="L15" s="1">
        <f>B15+D15+F15+H15+J15</f>
        <v>11252465</v>
      </c>
      <c r="M15" s="13">
        <f>C15+E15+G15+I15+K15</f>
        <v>0</v>
      </c>
      <c r="N15" s="14">
        <f>L15+M15</f>
        <v>11252465</v>
      </c>
      <c r="P15" s="3" t="s">
        <v>12</v>
      </c>
      <c r="Q15" s="2">
        <v>231</v>
      </c>
      <c r="R15" s="2">
        <v>0</v>
      </c>
      <c r="S15" s="2">
        <v>609</v>
      </c>
      <c r="T15" s="2">
        <v>0</v>
      </c>
      <c r="U15" s="2">
        <v>0</v>
      </c>
      <c r="V15" s="2">
        <v>0</v>
      </c>
      <c r="W15" s="2">
        <v>2386</v>
      </c>
      <c r="X15" s="2">
        <v>0</v>
      </c>
      <c r="Y15" s="2">
        <v>770</v>
      </c>
      <c r="Z15" s="2">
        <v>0</v>
      </c>
      <c r="AA15" s="1">
        <v>3996</v>
      </c>
      <c r="AB15" s="13">
        <v>0</v>
      </c>
      <c r="AC15" s="14">
        <v>3996</v>
      </c>
      <c r="AE15" s="3" t="s">
        <v>12</v>
      </c>
      <c r="AF15" s="2">
        <f>IFERROR(B15/Q15, "N.A.")</f>
        <v>12040</v>
      </c>
      <c r="AG15" s="2" t="str">
        <f t="shared" ref="AG15:AR19" si="0">IFERROR(C15/R15, "N.A.")</f>
        <v>N.A.</v>
      </c>
      <c r="AH15" s="2">
        <f t="shared" si="0"/>
        <v>9080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1232.8185247275776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2815.9321821821823</v>
      </c>
      <c r="AQ15" s="13" t="str">
        <f t="shared" si="0"/>
        <v>N.A.</v>
      </c>
      <c r="AR15" s="14">
        <f t="shared" si="0"/>
        <v>2815.9321821821823</v>
      </c>
    </row>
    <row r="16" spans="1:44" ht="15" customHeight="1" thickBot="1" x14ac:dyDescent="0.3">
      <c r="A16" s="3" t="s">
        <v>13</v>
      </c>
      <c r="B16" s="2">
        <v>1896299.9999999998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1896299.9999999998</v>
      </c>
      <c r="M16" s="13">
        <f t="shared" si="1"/>
        <v>0</v>
      </c>
      <c r="N16" s="14">
        <f t="shared" ref="N16:N18" si="2">L16+M16</f>
        <v>1896299.9999999998</v>
      </c>
      <c r="P16" s="3" t="s">
        <v>13</v>
      </c>
      <c r="Q16" s="2">
        <v>485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v>485</v>
      </c>
      <c r="AB16" s="13">
        <v>0</v>
      </c>
      <c r="AC16" s="14">
        <v>485</v>
      </c>
      <c r="AE16" s="3" t="s">
        <v>13</v>
      </c>
      <c r="AF16" s="2">
        <f t="shared" ref="AF16:AF19" si="3">IFERROR(B16/Q16, "N.A.")</f>
        <v>3909.8969072164946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3909.8969072164946</v>
      </c>
      <c r="AQ16" s="13" t="str">
        <f t="shared" si="0"/>
        <v>N.A.</v>
      </c>
      <c r="AR16" s="14">
        <f t="shared" si="0"/>
        <v>3909.8969072164946</v>
      </c>
    </row>
    <row r="17" spans="1:44" ht="15" customHeight="1" thickBot="1" x14ac:dyDescent="0.3">
      <c r="A17" s="3" t="s">
        <v>14</v>
      </c>
      <c r="B17" s="2">
        <v>10443840</v>
      </c>
      <c r="C17" s="2">
        <v>40197860</v>
      </c>
      <c r="D17" s="2">
        <v>2094960</v>
      </c>
      <c r="E17" s="2"/>
      <c r="F17" s="2"/>
      <c r="G17" s="2">
        <v>0</v>
      </c>
      <c r="H17" s="2"/>
      <c r="I17" s="2"/>
      <c r="J17" s="2"/>
      <c r="K17" s="2"/>
      <c r="L17" s="1">
        <f t="shared" si="1"/>
        <v>12538800</v>
      </c>
      <c r="M17" s="13">
        <f t="shared" si="1"/>
        <v>40197860</v>
      </c>
      <c r="N17" s="14">
        <f t="shared" si="2"/>
        <v>52736660</v>
      </c>
      <c r="P17" s="3" t="s">
        <v>14</v>
      </c>
      <c r="Q17" s="2">
        <v>1722</v>
      </c>
      <c r="R17" s="2">
        <v>4998</v>
      </c>
      <c r="S17" s="2">
        <v>203</v>
      </c>
      <c r="T17" s="2">
        <v>0</v>
      </c>
      <c r="U17" s="2">
        <v>0</v>
      </c>
      <c r="V17" s="2">
        <v>385</v>
      </c>
      <c r="W17" s="2">
        <v>0</v>
      </c>
      <c r="X17" s="2">
        <v>0</v>
      </c>
      <c r="Y17" s="2">
        <v>0</v>
      </c>
      <c r="Z17" s="2">
        <v>0</v>
      </c>
      <c r="AA17" s="1">
        <v>1925</v>
      </c>
      <c r="AB17" s="13">
        <v>5383</v>
      </c>
      <c r="AC17" s="14">
        <v>7308</v>
      </c>
      <c r="AE17" s="3" t="s">
        <v>14</v>
      </c>
      <c r="AF17" s="2">
        <f t="shared" si="3"/>
        <v>6064.9477351916375</v>
      </c>
      <c r="AG17" s="2">
        <f t="shared" si="0"/>
        <v>8042.7891156462583</v>
      </c>
      <c r="AH17" s="2">
        <f t="shared" si="0"/>
        <v>10320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6513.6623376623374</v>
      </c>
      <c r="AQ17" s="13">
        <f t="shared" si="0"/>
        <v>7467.5571242801416</v>
      </c>
      <c r="AR17" s="14">
        <f t="shared" si="0"/>
        <v>7216.2917350848384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v>0</v>
      </c>
      <c r="AB18" s="13">
        <v>0</v>
      </c>
      <c r="AC18" s="21">
        <v>0</v>
      </c>
      <c r="AE18" s="3" t="s">
        <v>15</v>
      </c>
      <c r="AF18" s="2" t="str">
        <f t="shared" si="3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15121380</v>
      </c>
      <c r="C19" s="2">
        <v>40197860</v>
      </c>
      <c r="D19" s="2">
        <v>7624680</v>
      </c>
      <c r="E19" s="2"/>
      <c r="F19" s="2"/>
      <c r="G19" s="2">
        <v>0</v>
      </c>
      <c r="H19" s="2">
        <v>2941505</v>
      </c>
      <c r="I19" s="2"/>
      <c r="J19" s="2">
        <v>0</v>
      </c>
      <c r="K19" s="2"/>
      <c r="L19" s="1">
        <f t="shared" ref="L19" si="4">B19+D19+F19+H19+J19</f>
        <v>25687565</v>
      </c>
      <c r="M19" s="13">
        <f t="shared" ref="M19" si="5">C19+E19+G19+I19+K19</f>
        <v>40197860</v>
      </c>
      <c r="N19" s="21">
        <f t="shared" ref="N19" si="6">L19+M19</f>
        <v>65885425</v>
      </c>
      <c r="P19" s="4" t="s">
        <v>16</v>
      </c>
      <c r="Q19" s="2">
        <v>2438</v>
      </c>
      <c r="R19" s="2">
        <v>4998</v>
      </c>
      <c r="S19" s="2">
        <v>812</v>
      </c>
      <c r="T19" s="2">
        <v>0</v>
      </c>
      <c r="U19" s="2">
        <v>0</v>
      </c>
      <c r="V19" s="2">
        <v>385</v>
      </c>
      <c r="W19" s="2">
        <v>2386</v>
      </c>
      <c r="X19" s="2">
        <v>0</v>
      </c>
      <c r="Y19" s="2">
        <v>770</v>
      </c>
      <c r="Z19" s="2">
        <v>0</v>
      </c>
      <c r="AA19" s="1">
        <v>0</v>
      </c>
      <c r="AB19" s="13">
        <v>0</v>
      </c>
      <c r="AC19" s="14">
        <v>0</v>
      </c>
      <c r="AE19" s="4" t="s">
        <v>16</v>
      </c>
      <c r="AF19" s="2">
        <f t="shared" si="3"/>
        <v>6202.3707957342085</v>
      </c>
      <c r="AG19" s="2">
        <f t="shared" si="0"/>
        <v>8042.7891156462583</v>
      </c>
      <c r="AH19" s="2">
        <f t="shared" si="0"/>
        <v>9390</v>
      </c>
      <c r="AI19" s="2" t="str">
        <f t="shared" si="0"/>
        <v>N.A.</v>
      </c>
      <c r="AJ19" s="2" t="str">
        <f t="shared" si="0"/>
        <v>N.A.</v>
      </c>
      <c r="AK19" s="2">
        <f t="shared" si="0"/>
        <v>0</v>
      </c>
      <c r="AL19" s="2">
        <f t="shared" si="0"/>
        <v>1232.8185247275776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 t="str">
        <f t="shared" ref="AP19" si="7">IFERROR(L19/AA19, "N.A.")</f>
        <v>N.A.</v>
      </c>
      <c r="AQ19" s="13" t="str">
        <f t="shared" ref="AQ19" si="8">IFERROR(M19/AB19, "N.A.")</f>
        <v>N.A.</v>
      </c>
      <c r="AR19" s="14" t="str">
        <f t="shared" ref="AR19" si="9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55319240</v>
      </c>
      <c r="C20" s="48"/>
      <c r="D20" s="47">
        <f>D19+E19</f>
        <v>7624680</v>
      </c>
      <c r="E20" s="48"/>
      <c r="F20" s="47">
        <f>F19+G19</f>
        <v>0</v>
      </c>
      <c r="G20" s="48"/>
      <c r="H20" s="47">
        <f>H19+I19</f>
        <v>2941505</v>
      </c>
      <c r="I20" s="48"/>
      <c r="J20" s="47">
        <f>J19+K19</f>
        <v>0</v>
      </c>
      <c r="K20" s="48"/>
      <c r="L20" s="47">
        <f>L19+M19</f>
        <v>65885425</v>
      </c>
      <c r="M20" s="49"/>
      <c r="N20" s="22">
        <f>B20+D20+F20+H20+J20</f>
        <v>65885425</v>
      </c>
      <c r="P20" s="5" t="s">
        <v>0</v>
      </c>
      <c r="Q20" s="47">
        <f>Q19+R19</f>
        <v>7436</v>
      </c>
      <c r="R20" s="48"/>
      <c r="S20" s="47">
        <f>S19+T19</f>
        <v>812</v>
      </c>
      <c r="T20" s="48"/>
      <c r="U20" s="47">
        <f>U19+V19</f>
        <v>385</v>
      </c>
      <c r="V20" s="48"/>
      <c r="W20" s="47">
        <f>W19+X19</f>
        <v>2386</v>
      </c>
      <c r="X20" s="48"/>
      <c r="Y20" s="47">
        <f>Y19+Z19</f>
        <v>770</v>
      </c>
      <c r="Z20" s="48"/>
      <c r="AA20" s="47">
        <f>AA19+AB19</f>
        <v>0</v>
      </c>
      <c r="AB20" s="48"/>
      <c r="AC20" s="23">
        <f>Q20+S20+U20+W20+Y20</f>
        <v>11789</v>
      </c>
      <c r="AE20" s="5" t="s">
        <v>0</v>
      </c>
      <c r="AF20" s="27">
        <f>IFERROR(B20/Q20,"N.A.")</f>
        <v>7439.3813878429264</v>
      </c>
      <c r="AG20" s="28"/>
      <c r="AH20" s="27">
        <f>IFERROR(D20/S20,"N.A.")</f>
        <v>9390</v>
      </c>
      <c r="AI20" s="28"/>
      <c r="AJ20" s="27">
        <f>IFERROR(F20/U20,"N.A.")</f>
        <v>0</v>
      </c>
      <c r="AK20" s="28"/>
      <c r="AL20" s="27">
        <f>IFERROR(H20/W20,"N.A.")</f>
        <v>1232.8185247275776</v>
      </c>
      <c r="AM20" s="28"/>
      <c r="AN20" s="27">
        <f>IFERROR(J20/Y20,"N.A.")</f>
        <v>0</v>
      </c>
      <c r="AO20" s="28"/>
      <c r="AP20" s="27" t="str">
        <f>IFERROR(L20/AA20,"N.A.")</f>
        <v>N.A.</v>
      </c>
      <c r="AQ20" s="28"/>
      <c r="AR20" s="16">
        <f>IFERROR(N20/AC20, "N.A.")</f>
        <v>5588.720417338197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2781240</v>
      </c>
      <c r="C27" s="2"/>
      <c r="D27" s="2">
        <v>5529720</v>
      </c>
      <c r="E27" s="2"/>
      <c r="F27" s="2"/>
      <c r="G27" s="2"/>
      <c r="H27" s="2">
        <v>2941505</v>
      </c>
      <c r="I27" s="2"/>
      <c r="J27" s="2">
        <v>0</v>
      </c>
      <c r="K27" s="2"/>
      <c r="L27" s="1">
        <f>B27+D27+F27+H27+J27</f>
        <v>11252465</v>
      </c>
      <c r="M27" s="13">
        <f>C27+E27+G27+I27+K27</f>
        <v>0</v>
      </c>
      <c r="N27" s="14">
        <f>L27+M27</f>
        <v>11252465</v>
      </c>
      <c r="P27" s="3" t="s">
        <v>12</v>
      </c>
      <c r="Q27" s="2">
        <v>231</v>
      </c>
      <c r="R27" s="2">
        <v>0</v>
      </c>
      <c r="S27" s="2">
        <v>609</v>
      </c>
      <c r="T27" s="2">
        <v>0</v>
      </c>
      <c r="U27" s="2">
        <v>0</v>
      </c>
      <c r="V27" s="2">
        <v>0</v>
      </c>
      <c r="W27" s="2">
        <v>1690</v>
      </c>
      <c r="X27" s="2">
        <v>0</v>
      </c>
      <c r="Y27" s="2">
        <v>385</v>
      </c>
      <c r="Z27" s="2">
        <v>0</v>
      </c>
      <c r="AA27" s="1">
        <f>Q27+S27+U27+W27+Y27</f>
        <v>2915</v>
      </c>
      <c r="AB27" s="13">
        <f>R27+T27+V27+X27+Z27</f>
        <v>0</v>
      </c>
      <c r="AC27" s="14">
        <f>AA27+AB27</f>
        <v>2915</v>
      </c>
      <c r="AE27" s="3" t="s">
        <v>12</v>
      </c>
      <c r="AF27" s="2">
        <f>IFERROR(B27/Q27, "N.A.")</f>
        <v>12040</v>
      </c>
      <c r="AG27" s="2" t="str">
        <f t="shared" ref="AG27:AR31" si="10">IFERROR(C27/R27, "N.A.")</f>
        <v>N.A.</v>
      </c>
      <c r="AH27" s="2">
        <f t="shared" si="10"/>
        <v>9080</v>
      </c>
      <c r="AI27" s="2" t="str">
        <f t="shared" si="10"/>
        <v>N.A.</v>
      </c>
      <c r="AJ27" s="2" t="str">
        <f t="shared" si="10"/>
        <v>N.A.</v>
      </c>
      <c r="AK27" s="2" t="str">
        <f t="shared" si="10"/>
        <v>N.A.</v>
      </c>
      <c r="AL27" s="2">
        <f t="shared" si="10"/>
        <v>1740.5355029585799</v>
      </c>
      <c r="AM27" s="2" t="str">
        <f t="shared" si="10"/>
        <v>N.A.</v>
      </c>
      <c r="AN27" s="2">
        <f t="shared" si="10"/>
        <v>0</v>
      </c>
      <c r="AO27" s="2" t="str">
        <f t="shared" si="10"/>
        <v>N.A.</v>
      </c>
      <c r="AP27" s="15">
        <f t="shared" si="10"/>
        <v>3860.1938250428816</v>
      </c>
      <c r="AQ27" s="13" t="str">
        <f t="shared" si="10"/>
        <v>N.A.</v>
      </c>
      <c r="AR27" s="14">
        <f t="shared" si="10"/>
        <v>3860.1938250428816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1">B28+D28+F28+H28+J28</f>
        <v>0</v>
      </c>
      <c r="M28" s="13">
        <f t="shared" si="11"/>
        <v>0</v>
      </c>
      <c r="N28" s="14">
        <f t="shared" ref="N28:N30" si="12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3">Q28+S28+U28+W28+Y28</f>
        <v>0</v>
      </c>
      <c r="AB28" s="13">
        <f t="shared" si="13"/>
        <v>0</v>
      </c>
      <c r="AC28" s="14">
        <f t="shared" ref="AC28:AC30" si="14">AA28+AB28</f>
        <v>0</v>
      </c>
      <c r="AE28" s="3" t="s">
        <v>13</v>
      </c>
      <c r="AF28" s="2" t="str">
        <f t="shared" ref="AF28:AF31" si="15">IFERROR(B28/Q28, "N.A.")</f>
        <v>N.A.</v>
      </c>
      <c r="AG28" s="2" t="str">
        <f t="shared" si="10"/>
        <v>N.A.</v>
      </c>
      <c r="AH28" s="2" t="str">
        <f t="shared" si="10"/>
        <v>N.A.</v>
      </c>
      <c r="AI28" s="2" t="str">
        <f t="shared" si="10"/>
        <v>N.A.</v>
      </c>
      <c r="AJ28" s="2" t="str">
        <f t="shared" si="10"/>
        <v>N.A.</v>
      </c>
      <c r="AK28" s="2" t="str">
        <f t="shared" si="10"/>
        <v>N.A.</v>
      </c>
      <c r="AL28" s="2" t="str">
        <f t="shared" si="10"/>
        <v>N.A.</v>
      </c>
      <c r="AM28" s="2" t="str">
        <f t="shared" si="10"/>
        <v>N.A.</v>
      </c>
      <c r="AN28" s="2" t="str">
        <f t="shared" si="10"/>
        <v>N.A.</v>
      </c>
      <c r="AO28" s="2" t="str">
        <f t="shared" si="10"/>
        <v>N.A.</v>
      </c>
      <c r="AP28" s="15" t="str">
        <f t="shared" si="10"/>
        <v>N.A.</v>
      </c>
      <c r="AQ28" s="13" t="str">
        <f t="shared" si="10"/>
        <v>N.A.</v>
      </c>
      <c r="AR28" s="14" t="str">
        <f t="shared" si="10"/>
        <v>N.A.</v>
      </c>
    </row>
    <row r="29" spans="1:44" ht="15" customHeight="1" thickBot="1" x14ac:dyDescent="0.3">
      <c r="A29" s="3" t="s">
        <v>14</v>
      </c>
      <c r="B29" s="2">
        <v>7134990</v>
      </c>
      <c r="C29" s="2">
        <v>29067250</v>
      </c>
      <c r="D29" s="2">
        <v>2094960</v>
      </c>
      <c r="E29" s="2"/>
      <c r="F29" s="2"/>
      <c r="G29" s="2">
        <v>0</v>
      </c>
      <c r="H29" s="2"/>
      <c r="I29" s="2"/>
      <c r="J29" s="2"/>
      <c r="K29" s="2"/>
      <c r="L29" s="1">
        <f t="shared" si="11"/>
        <v>9229950</v>
      </c>
      <c r="M29" s="13">
        <f t="shared" si="11"/>
        <v>29067250</v>
      </c>
      <c r="N29" s="14">
        <f t="shared" si="12"/>
        <v>38297200</v>
      </c>
      <c r="P29" s="3" t="s">
        <v>14</v>
      </c>
      <c r="Q29" s="2">
        <v>1209</v>
      </c>
      <c r="R29" s="2">
        <v>3333</v>
      </c>
      <c r="S29" s="2">
        <v>203</v>
      </c>
      <c r="T29" s="2">
        <v>0</v>
      </c>
      <c r="U29" s="2">
        <v>0</v>
      </c>
      <c r="V29" s="2">
        <v>385</v>
      </c>
      <c r="W29" s="2">
        <v>0</v>
      </c>
      <c r="X29" s="2">
        <v>0</v>
      </c>
      <c r="Y29" s="2">
        <v>0</v>
      </c>
      <c r="Z29" s="2">
        <v>0</v>
      </c>
      <c r="AA29" s="1">
        <f t="shared" si="13"/>
        <v>1412</v>
      </c>
      <c r="AB29" s="13">
        <f t="shared" si="13"/>
        <v>3718</v>
      </c>
      <c r="AC29" s="14">
        <f t="shared" si="14"/>
        <v>5130</v>
      </c>
      <c r="AE29" s="3" t="s">
        <v>14</v>
      </c>
      <c r="AF29" s="2">
        <f t="shared" si="15"/>
        <v>5901.5632754342432</v>
      </c>
      <c r="AG29" s="2">
        <f t="shared" si="10"/>
        <v>8721.0471047104711</v>
      </c>
      <c r="AH29" s="2">
        <f t="shared" si="10"/>
        <v>10320</v>
      </c>
      <c r="AI29" s="2" t="str">
        <f t="shared" si="10"/>
        <v>N.A.</v>
      </c>
      <c r="AJ29" s="2" t="str">
        <f t="shared" si="10"/>
        <v>N.A.</v>
      </c>
      <c r="AK29" s="2">
        <f t="shared" si="10"/>
        <v>0</v>
      </c>
      <c r="AL29" s="2" t="str">
        <f t="shared" si="10"/>
        <v>N.A.</v>
      </c>
      <c r="AM29" s="2" t="str">
        <f t="shared" si="10"/>
        <v>N.A.</v>
      </c>
      <c r="AN29" s="2" t="str">
        <f t="shared" si="10"/>
        <v>N.A.</v>
      </c>
      <c r="AO29" s="2" t="str">
        <f t="shared" si="10"/>
        <v>N.A.</v>
      </c>
      <c r="AP29" s="15">
        <f t="shared" si="10"/>
        <v>6536.7917847025492</v>
      </c>
      <c r="AQ29" s="13">
        <f t="shared" si="10"/>
        <v>7817.9800968262507</v>
      </c>
      <c r="AR29" s="14">
        <f t="shared" si="10"/>
        <v>7465.3411306042881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 t="shared" si="12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3"/>
        <v>0</v>
      </c>
      <c r="AB30" s="13">
        <f t="shared" si="13"/>
        <v>0</v>
      </c>
      <c r="AC30" s="21">
        <f t="shared" si="14"/>
        <v>0</v>
      </c>
      <c r="AE30" s="3" t="s">
        <v>15</v>
      </c>
      <c r="AF30" s="2" t="str">
        <f t="shared" si="15"/>
        <v>N.A.</v>
      </c>
      <c r="AG30" s="2" t="str">
        <f t="shared" si="10"/>
        <v>N.A.</v>
      </c>
      <c r="AH30" s="2" t="str">
        <f t="shared" si="10"/>
        <v>N.A.</v>
      </c>
      <c r="AI30" s="2" t="str">
        <f t="shared" si="10"/>
        <v>N.A.</v>
      </c>
      <c r="AJ30" s="2" t="str">
        <f t="shared" si="10"/>
        <v>N.A.</v>
      </c>
      <c r="AK30" s="2" t="str">
        <f t="shared" si="10"/>
        <v>N.A.</v>
      </c>
      <c r="AL30" s="2" t="str">
        <f t="shared" si="10"/>
        <v>N.A.</v>
      </c>
      <c r="AM30" s="2" t="str">
        <f t="shared" si="10"/>
        <v>N.A.</v>
      </c>
      <c r="AN30" s="2" t="str">
        <f t="shared" si="10"/>
        <v>N.A.</v>
      </c>
      <c r="AO30" s="2" t="str">
        <f t="shared" si="10"/>
        <v>N.A.</v>
      </c>
      <c r="AP30" s="15" t="str">
        <f t="shared" si="10"/>
        <v>N.A.</v>
      </c>
      <c r="AQ30" s="13" t="str">
        <f t="shared" si="10"/>
        <v>N.A.</v>
      </c>
      <c r="AR30" s="14" t="str">
        <f t="shared" si="10"/>
        <v>N.A.</v>
      </c>
    </row>
    <row r="31" spans="1:44" ht="15" customHeight="1" thickBot="1" x14ac:dyDescent="0.3">
      <c r="A31" s="4" t="s">
        <v>16</v>
      </c>
      <c r="B31" s="2">
        <v>9916230</v>
      </c>
      <c r="C31" s="2">
        <v>29067250</v>
      </c>
      <c r="D31" s="2">
        <v>7624680</v>
      </c>
      <c r="E31" s="2"/>
      <c r="F31" s="2"/>
      <c r="G31" s="2">
        <v>0</v>
      </c>
      <c r="H31" s="2">
        <v>2941505</v>
      </c>
      <c r="I31" s="2"/>
      <c r="J31" s="2">
        <v>0</v>
      </c>
      <c r="K31" s="2"/>
      <c r="L31" s="1">
        <f t="shared" ref="L31" si="16">B31+D31+F31+H31+J31</f>
        <v>20482415</v>
      </c>
      <c r="M31" s="13">
        <f t="shared" ref="M31" si="17">C31+E31+G31+I31+K31</f>
        <v>29067250</v>
      </c>
      <c r="N31" s="21">
        <f t="shared" ref="N31" si="18">L31+M31</f>
        <v>49549665</v>
      </c>
      <c r="P31" s="4" t="s">
        <v>16</v>
      </c>
      <c r="Q31" s="2">
        <v>1440</v>
      </c>
      <c r="R31" s="2">
        <v>3333</v>
      </c>
      <c r="S31" s="2">
        <v>812</v>
      </c>
      <c r="T31" s="2">
        <v>0</v>
      </c>
      <c r="U31" s="2">
        <v>0</v>
      </c>
      <c r="V31" s="2">
        <v>385</v>
      </c>
      <c r="W31" s="2">
        <v>1690</v>
      </c>
      <c r="X31" s="2">
        <v>0</v>
      </c>
      <c r="Y31" s="2">
        <v>385</v>
      </c>
      <c r="Z31" s="2">
        <v>0</v>
      </c>
      <c r="AA31" s="1">
        <f t="shared" ref="AA31" si="19">Q31+S31+U31+W31+Y31</f>
        <v>4327</v>
      </c>
      <c r="AB31" s="13">
        <f t="shared" ref="AB31" si="20">R31+T31+V31+X31+Z31</f>
        <v>3718</v>
      </c>
      <c r="AC31" s="14">
        <f t="shared" ref="AC31" si="21">AA31+AB31</f>
        <v>8045</v>
      </c>
      <c r="AE31" s="4" t="s">
        <v>16</v>
      </c>
      <c r="AF31" s="2">
        <f t="shared" si="15"/>
        <v>6886.270833333333</v>
      </c>
      <c r="AG31" s="2">
        <f t="shared" si="10"/>
        <v>8721.0471047104711</v>
      </c>
      <c r="AH31" s="2">
        <f t="shared" si="10"/>
        <v>9390</v>
      </c>
      <c r="AI31" s="2" t="str">
        <f t="shared" si="10"/>
        <v>N.A.</v>
      </c>
      <c r="AJ31" s="2" t="str">
        <f t="shared" si="10"/>
        <v>N.A.</v>
      </c>
      <c r="AK31" s="2">
        <f t="shared" si="10"/>
        <v>0</v>
      </c>
      <c r="AL31" s="2">
        <f t="shared" si="10"/>
        <v>1740.5355029585799</v>
      </c>
      <c r="AM31" s="2" t="str">
        <f t="shared" si="10"/>
        <v>N.A.</v>
      </c>
      <c r="AN31" s="2">
        <f t="shared" si="10"/>
        <v>0</v>
      </c>
      <c r="AO31" s="2" t="str">
        <f t="shared" si="10"/>
        <v>N.A.</v>
      </c>
      <c r="AP31" s="15">
        <f t="shared" ref="AP31" si="22">IFERROR(L31/AA31, "N.A.")</f>
        <v>4733.6295354749245</v>
      </c>
      <c r="AQ31" s="13">
        <f t="shared" ref="AQ31" si="23">IFERROR(M31/AB31, "N.A.")</f>
        <v>7817.9800968262507</v>
      </c>
      <c r="AR31" s="14">
        <f t="shared" ref="AR31" si="24">IFERROR(N31/AC31, "N.A.")</f>
        <v>6159.0633934120569</v>
      </c>
    </row>
    <row r="32" spans="1:44" ht="15" customHeight="1" thickBot="1" x14ac:dyDescent="0.3">
      <c r="A32" s="5" t="s">
        <v>0</v>
      </c>
      <c r="B32" s="47">
        <f>B31+C31</f>
        <v>38983480</v>
      </c>
      <c r="C32" s="48"/>
      <c r="D32" s="47">
        <f>D31+E31</f>
        <v>7624680</v>
      </c>
      <c r="E32" s="48"/>
      <c r="F32" s="47">
        <f>F31+G31</f>
        <v>0</v>
      </c>
      <c r="G32" s="48"/>
      <c r="H32" s="47">
        <f>H31+I31</f>
        <v>2941505</v>
      </c>
      <c r="I32" s="48"/>
      <c r="J32" s="47">
        <f>J31+K31</f>
        <v>0</v>
      </c>
      <c r="K32" s="48"/>
      <c r="L32" s="47">
        <f>L31+M31</f>
        <v>49549665</v>
      </c>
      <c r="M32" s="49"/>
      <c r="N32" s="22">
        <f>B32+D32+F32+H32+J32</f>
        <v>49549665</v>
      </c>
      <c r="P32" s="5" t="s">
        <v>0</v>
      </c>
      <c r="Q32" s="47">
        <f>Q31+R31</f>
        <v>4773</v>
      </c>
      <c r="R32" s="48"/>
      <c r="S32" s="47">
        <f>S31+T31</f>
        <v>812</v>
      </c>
      <c r="T32" s="48"/>
      <c r="U32" s="47">
        <f>U31+V31</f>
        <v>385</v>
      </c>
      <c r="V32" s="48"/>
      <c r="W32" s="47">
        <f>W31+X31</f>
        <v>1690</v>
      </c>
      <c r="X32" s="48"/>
      <c r="Y32" s="47">
        <f>Y31+Z31</f>
        <v>385</v>
      </c>
      <c r="Z32" s="48"/>
      <c r="AA32" s="47">
        <f>AA31+AB31</f>
        <v>8045</v>
      </c>
      <c r="AB32" s="48"/>
      <c r="AC32" s="23">
        <f>Q32+S32+U32+W32+Y32</f>
        <v>8045</v>
      </c>
      <c r="AE32" s="5" t="s">
        <v>0</v>
      </c>
      <c r="AF32" s="27">
        <f>IFERROR(B32/Q32,"N.A.")</f>
        <v>8167.5005237795931</v>
      </c>
      <c r="AG32" s="28"/>
      <c r="AH32" s="27">
        <f>IFERROR(D32/S32,"N.A.")</f>
        <v>9390</v>
      </c>
      <c r="AI32" s="28"/>
      <c r="AJ32" s="27">
        <f>IFERROR(F32/U32,"N.A.")</f>
        <v>0</v>
      </c>
      <c r="AK32" s="28"/>
      <c r="AL32" s="27">
        <f>IFERROR(H32/W32,"N.A.")</f>
        <v>1740.5355029585799</v>
      </c>
      <c r="AM32" s="28"/>
      <c r="AN32" s="27">
        <f>IFERROR(J32/Y32,"N.A.")</f>
        <v>0</v>
      </c>
      <c r="AO32" s="28"/>
      <c r="AP32" s="27">
        <f>IFERROR(L32/AA32,"N.A.")</f>
        <v>6159.0633934120569</v>
      </c>
      <c r="AQ32" s="28"/>
      <c r="AR32" s="16">
        <f>IFERROR(N32/AC32, "N.A.")</f>
        <v>6159.0633934120569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0</v>
      </c>
      <c r="I39" s="2"/>
      <c r="J39" s="2">
        <v>0</v>
      </c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696</v>
      </c>
      <c r="X39" s="2">
        <v>0</v>
      </c>
      <c r="Y39" s="2">
        <v>385</v>
      </c>
      <c r="Z39" s="2">
        <v>0</v>
      </c>
      <c r="AA39" s="1">
        <f>Q39+S39+U39+W39+Y39</f>
        <v>1081</v>
      </c>
      <c r="AB39" s="13">
        <f>R39+T39+V39+X39+Z39</f>
        <v>0</v>
      </c>
      <c r="AC39" s="14">
        <f>AA39+AB39</f>
        <v>1081</v>
      </c>
      <c r="AE39" s="3" t="s">
        <v>12</v>
      </c>
      <c r="AF39" s="2" t="str">
        <f>IFERROR(B39/Q39, "N.A.")</f>
        <v>N.A.</v>
      </c>
      <c r="AG39" s="2" t="str">
        <f t="shared" ref="AG39:AR43" si="25">IFERROR(C39/R39, "N.A.")</f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>
        <f t="shared" si="25"/>
        <v>0</v>
      </c>
      <c r="AM39" s="2" t="str">
        <f t="shared" si="25"/>
        <v>N.A.</v>
      </c>
      <c r="AN39" s="2">
        <f t="shared" si="25"/>
        <v>0</v>
      </c>
      <c r="AO39" s="2" t="str">
        <f t="shared" si="25"/>
        <v>N.A.</v>
      </c>
      <c r="AP39" s="15">
        <f t="shared" si="25"/>
        <v>0</v>
      </c>
      <c r="AQ39" s="13" t="str">
        <f t="shared" si="25"/>
        <v>N.A.</v>
      </c>
      <c r="AR39" s="14">
        <f t="shared" si="25"/>
        <v>0</v>
      </c>
    </row>
    <row r="40" spans="1:44" ht="15" customHeight="1" thickBot="1" x14ac:dyDescent="0.3">
      <c r="A40" s="3" t="s">
        <v>13</v>
      </c>
      <c r="B40" s="2">
        <v>1896299.9999999998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6">B40+D40+F40+H40+J40</f>
        <v>1896299.9999999998</v>
      </c>
      <c r="M40" s="13">
        <f t="shared" si="26"/>
        <v>0</v>
      </c>
      <c r="N40" s="14">
        <f t="shared" ref="N40:N42" si="27">L40+M40</f>
        <v>1896299.9999999998</v>
      </c>
      <c r="P40" s="3" t="s">
        <v>13</v>
      </c>
      <c r="Q40" s="2">
        <v>485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28">Q40+S40+U40+W40+Y40</f>
        <v>485</v>
      </c>
      <c r="AB40" s="13">
        <f t="shared" si="28"/>
        <v>0</v>
      </c>
      <c r="AC40" s="14">
        <f t="shared" ref="AC40:AC42" si="29">AA40+AB40</f>
        <v>485</v>
      </c>
      <c r="AE40" s="3" t="s">
        <v>13</v>
      </c>
      <c r="AF40" s="2">
        <f t="shared" ref="AF40:AF43" si="30">IFERROR(B40/Q40, "N.A.")</f>
        <v>3909.8969072164946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>
        <f t="shared" si="25"/>
        <v>3909.8969072164946</v>
      </c>
      <c r="AQ40" s="13" t="str">
        <f t="shared" si="25"/>
        <v>N.A.</v>
      </c>
      <c r="AR40" s="14">
        <f t="shared" si="25"/>
        <v>3909.8969072164946</v>
      </c>
    </row>
    <row r="41" spans="1:44" ht="15" customHeight="1" thickBot="1" x14ac:dyDescent="0.3">
      <c r="A41" s="3" t="s">
        <v>14</v>
      </c>
      <c r="B41" s="2">
        <v>3308850</v>
      </c>
      <c r="C41" s="2">
        <v>11130610</v>
      </c>
      <c r="D41" s="2"/>
      <c r="E41" s="2"/>
      <c r="F41" s="2"/>
      <c r="G41" s="2"/>
      <c r="H41" s="2"/>
      <c r="I41" s="2"/>
      <c r="J41" s="2"/>
      <c r="K41" s="2"/>
      <c r="L41" s="1">
        <f t="shared" si="26"/>
        <v>3308850</v>
      </c>
      <c r="M41" s="13">
        <f t="shared" si="26"/>
        <v>11130610</v>
      </c>
      <c r="N41" s="14">
        <f t="shared" si="27"/>
        <v>14439460</v>
      </c>
      <c r="P41" s="3" t="s">
        <v>14</v>
      </c>
      <c r="Q41" s="2">
        <v>513</v>
      </c>
      <c r="R41" s="2">
        <v>1665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8"/>
        <v>513</v>
      </c>
      <c r="AB41" s="13">
        <f t="shared" si="28"/>
        <v>1665</v>
      </c>
      <c r="AC41" s="14">
        <f t="shared" si="29"/>
        <v>2178</v>
      </c>
      <c r="AE41" s="3" t="s">
        <v>14</v>
      </c>
      <c r="AF41" s="2">
        <f t="shared" si="30"/>
        <v>6450</v>
      </c>
      <c r="AG41" s="2">
        <f t="shared" si="25"/>
        <v>6685.0510510510512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>
        <f t="shared" si="25"/>
        <v>6450</v>
      </c>
      <c r="AQ41" s="13">
        <f t="shared" si="25"/>
        <v>6685.0510510510512</v>
      </c>
      <c r="AR41" s="14">
        <f t="shared" si="25"/>
        <v>6629.6877869605141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 t="shared" si="27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8"/>
        <v>0</v>
      </c>
      <c r="AB42" s="13">
        <f t="shared" si="28"/>
        <v>0</v>
      </c>
      <c r="AC42" s="14">
        <f t="shared" si="29"/>
        <v>0</v>
      </c>
      <c r="AE42" s="3" t="s">
        <v>15</v>
      </c>
      <c r="AF42" s="2" t="str">
        <f t="shared" si="30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3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>
        <v>5205150</v>
      </c>
      <c r="C43" s="2">
        <v>11130610</v>
      </c>
      <c r="D43" s="2"/>
      <c r="E43" s="2"/>
      <c r="F43" s="2"/>
      <c r="G43" s="2"/>
      <c r="H43" s="2">
        <v>0</v>
      </c>
      <c r="I43" s="2"/>
      <c r="J43" s="2">
        <v>0</v>
      </c>
      <c r="K43" s="2"/>
      <c r="L43" s="1">
        <f t="shared" ref="L43" si="31">B43+D43+F43+H43+J43</f>
        <v>5205150</v>
      </c>
      <c r="M43" s="13">
        <f t="shared" ref="M43" si="32">C43+E43+G43+I43+K43</f>
        <v>11130610</v>
      </c>
      <c r="N43" s="21">
        <f t="shared" ref="N43" si="33">L43+M43</f>
        <v>16335760</v>
      </c>
      <c r="P43" s="4" t="s">
        <v>16</v>
      </c>
      <c r="Q43" s="2">
        <v>998</v>
      </c>
      <c r="R43" s="2">
        <v>1665</v>
      </c>
      <c r="S43" s="2">
        <v>0</v>
      </c>
      <c r="T43" s="2">
        <v>0</v>
      </c>
      <c r="U43" s="2">
        <v>0</v>
      </c>
      <c r="V43" s="2">
        <v>0</v>
      </c>
      <c r="W43" s="2">
        <v>696</v>
      </c>
      <c r="X43" s="2">
        <v>0</v>
      </c>
      <c r="Y43" s="2">
        <v>385</v>
      </c>
      <c r="Z43" s="2">
        <v>0</v>
      </c>
      <c r="AA43" s="1">
        <f t="shared" ref="AA43" si="34">Q43+S43+U43+W43+Y43</f>
        <v>2079</v>
      </c>
      <c r="AB43" s="13">
        <f t="shared" ref="AB43" si="35">R43+T43+V43+X43+Z43</f>
        <v>1665</v>
      </c>
      <c r="AC43" s="21">
        <f t="shared" ref="AC43" si="36">AA43+AB43</f>
        <v>3744</v>
      </c>
      <c r="AE43" s="4" t="s">
        <v>16</v>
      </c>
      <c r="AF43" s="2">
        <f t="shared" si="30"/>
        <v>5215.5811623246491</v>
      </c>
      <c r="AG43" s="2">
        <f t="shared" si="25"/>
        <v>6685.0510510510512</v>
      </c>
      <c r="AH43" s="2" t="str">
        <f t="shared" si="25"/>
        <v>N.A.</v>
      </c>
      <c r="AI43" s="2" t="str">
        <f t="shared" si="25"/>
        <v>N.A.</v>
      </c>
      <c r="AJ43" s="2" t="str">
        <f t="shared" si="25"/>
        <v>N.A.</v>
      </c>
      <c r="AK43" s="2" t="str">
        <f t="shared" si="25"/>
        <v>N.A.</v>
      </c>
      <c r="AL43" s="2">
        <f t="shared" si="25"/>
        <v>0</v>
      </c>
      <c r="AM43" s="2" t="str">
        <f t="shared" si="25"/>
        <v>N.A.</v>
      </c>
      <c r="AN43" s="2">
        <f t="shared" si="25"/>
        <v>0</v>
      </c>
      <c r="AO43" s="2" t="str">
        <f t="shared" si="25"/>
        <v>N.A.</v>
      </c>
      <c r="AP43" s="15">
        <f t="shared" ref="AP43" si="37">IFERROR(L43/AA43, "N.A.")</f>
        <v>2503.6796536796537</v>
      </c>
      <c r="AQ43" s="13">
        <f t="shared" ref="AQ43" si="38">IFERROR(M43/AB43, "N.A.")</f>
        <v>6685.0510510510512</v>
      </c>
      <c r="AR43" s="14">
        <f t="shared" ref="AR43" si="39">IFERROR(N43/AC43, "N.A.")</f>
        <v>4363.1837606837607</v>
      </c>
    </row>
    <row r="44" spans="1:44" ht="15" customHeight="1" thickBot="1" x14ac:dyDescent="0.3">
      <c r="A44" s="5" t="s">
        <v>0</v>
      </c>
      <c r="B44" s="47">
        <f>B43+C43</f>
        <v>16335760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16335760</v>
      </c>
      <c r="M44" s="49"/>
      <c r="N44" s="22">
        <f>B44+D44+F44+H44+J44</f>
        <v>16335760</v>
      </c>
      <c r="P44" s="5" t="s">
        <v>0</v>
      </c>
      <c r="Q44" s="47">
        <f>Q43+R43</f>
        <v>2663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696</v>
      </c>
      <c r="X44" s="48"/>
      <c r="Y44" s="47">
        <f>Y43+Z43</f>
        <v>385</v>
      </c>
      <c r="Z44" s="48"/>
      <c r="AA44" s="47">
        <f>AA43+AB43</f>
        <v>3744</v>
      </c>
      <c r="AB44" s="49"/>
      <c r="AC44" s="22">
        <f>Q44+S44+U44+W44+Y44</f>
        <v>3744</v>
      </c>
      <c r="AE44" s="5" t="s">
        <v>0</v>
      </c>
      <c r="AF44" s="27">
        <f>IFERROR(B44/Q44,"N.A.")</f>
        <v>6134.344723995494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0</v>
      </c>
      <c r="AM44" s="28"/>
      <c r="AN44" s="27">
        <f>IFERROR(J44/Y44,"N.A.")</f>
        <v>0</v>
      </c>
      <c r="AO44" s="28"/>
      <c r="AP44" s="27">
        <f>IFERROR(L44/AA44,"N.A.")</f>
        <v>4363.1837606837607</v>
      </c>
      <c r="AQ44" s="28"/>
      <c r="AR44" s="16">
        <f>IFERROR(N44/AC44, "N.A.")</f>
        <v>4363.1837606837607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34460630</v>
      </c>
      <c r="C15" s="2"/>
      <c r="D15" s="2">
        <v>27792789.999999993</v>
      </c>
      <c r="E15" s="2"/>
      <c r="F15" s="2">
        <v>19970890</v>
      </c>
      <c r="G15" s="2"/>
      <c r="H15" s="2">
        <v>109633503.99999999</v>
      </c>
      <c r="I15" s="2"/>
      <c r="J15" s="2">
        <v>0</v>
      </c>
      <c r="K15" s="2"/>
      <c r="L15" s="1">
        <f>B15+D15+F15+H15+J15</f>
        <v>191857814</v>
      </c>
      <c r="M15" s="13">
        <f>C15+E15+G15+I15+K15</f>
        <v>0</v>
      </c>
      <c r="N15" s="14">
        <f>L15+M15</f>
        <v>191857814</v>
      </c>
      <c r="P15" s="3" t="s">
        <v>12</v>
      </c>
      <c r="Q15" s="2">
        <v>6882</v>
      </c>
      <c r="R15" s="2">
        <v>0</v>
      </c>
      <c r="S15" s="2">
        <v>4288</v>
      </c>
      <c r="T15" s="2">
        <v>0</v>
      </c>
      <c r="U15" s="2">
        <v>2396</v>
      </c>
      <c r="V15" s="2">
        <v>0</v>
      </c>
      <c r="W15" s="2">
        <v>21663</v>
      </c>
      <c r="X15" s="2">
        <v>0</v>
      </c>
      <c r="Y15" s="2">
        <v>1114</v>
      </c>
      <c r="Z15" s="2">
        <v>0</v>
      </c>
      <c r="AA15" s="1">
        <f>Q15+S15+U15+W15+Y15</f>
        <v>36343</v>
      </c>
      <c r="AB15" s="13">
        <f>R15+T15+V15+X15+Z15</f>
        <v>0</v>
      </c>
      <c r="AC15" s="14">
        <f>AA15+AB15</f>
        <v>36343</v>
      </c>
      <c r="AE15" s="3" t="s">
        <v>12</v>
      </c>
      <c r="AF15" s="2">
        <f>IFERROR(B15/Q15, "N.A.")</f>
        <v>5007.3568730020343</v>
      </c>
      <c r="AG15" s="2" t="str">
        <f t="shared" ref="AG15:AR19" si="0">IFERROR(C15/R15, "N.A.")</f>
        <v>N.A.</v>
      </c>
      <c r="AH15" s="2">
        <f t="shared" si="0"/>
        <v>6481.5275186567151</v>
      </c>
      <c r="AI15" s="2" t="str">
        <f t="shared" si="0"/>
        <v>N.A.</v>
      </c>
      <c r="AJ15" s="2">
        <f t="shared" si="0"/>
        <v>8335.0959933222039</v>
      </c>
      <c r="AK15" s="2" t="str">
        <f t="shared" si="0"/>
        <v>N.A.</v>
      </c>
      <c r="AL15" s="2">
        <f t="shared" si="0"/>
        <v>5060.8643308867649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5279.085766172303</v>
      </c>
      <c r="AQ15" s="13" t="str">
        <f t="shared" si="0"/>
        <v>N.A.</v>
      </c>
      <c r="AR15" s="14">
        <f t="shared" si="0"/>
        <v>5279.085766172303</v>
      </c>
    </row>
    <row r="16" spans="1:44" ht="15" customHeight="1" thickBot="1" x14ac:dyDescent="0.3">
      <c r="A16" s="3" t="s">
        <v>13</v>
      </c>
      <c r="B16" s="2">
        <v>32265280.000000004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32265280.000000004</v>
      </c>
      <c r="M16" s="13">
        <f t="shared" si="1"/>
        <v>0</v>
      </c>
      <c r="N16" s="14">
        <f t="shared" ref="N16:N18" si="2">L16+M16</f>
        <v>32265280.000000004</v>
      </c>
      <c r="P16" s="3" t="s">
        <v>13</v>
      </c>
      <c r="Q16" s="2">
        <v>7101</v>
      </c>
      <c r="R16" s="2">
        <v>190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7101</v>
      </c>
      <c r="AB16" s="13">
        <f t="shared" si="3"/>
        <v>190</v>
      </c>
      <c r="AC16" s="14">
        <f t="shared" ref="AC16:AC18" si="4">AA16+AB16</f>
        <v>7291</v>
      </c>
      <c r="AE16" s="3" t="s">
        <v>13</v>
      </c>
      <c r="AF16" s="2">
        <f t="shared" ref="AF16:AF19" si="5">IFERROR(B16/Q16, "N.A.")</f>
        <v>4543.7656668074924</v>
      </c>
      <c r="AG16" s="2">
        <f t="shared" si="0"/>
        <v>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4543.7656668074924</v>
      </c>
      <c r="AQ16" s="13">
        <f t="shared" si="0"/>
        <v>0</v>
      </c>
      <c r="AR16" s="14">
        <f t="shared" si="0"/>
        <v>4425.3572898093544</v>
      </c>
    </row>
    <row r="17" spans="1:44" ht="15" customHeight="1" thickBot="1" x14ac:dyDescent="0.3">
      <c r="A17" s="3" t="s">
        <v>14</v>
      </c>
      <c r="B17" s="2">
        <v>142778720.00000003</v>
      </c>
      <c r="C17" s="2">
        <v>546829203.00000012</v>
      </c>
      <c r="D17" s="2">
        <v>15681449.999999998</v>
      </c>
      <c r="E17" s="2">
        <v>11802200</v>
      </c>
      <c r="F17" s="2"/>
      <c r="G17" s="2">
        <v>57727300</v>
      </c>
      <c r="H17" s="2"/>
      <c r="I17" s="2">
        <v>119894199.99999997</v>
      </c>
      <c r="J17" s="2">
        <v>0</v>
      </c>
      <c r="K17" s="2"/>
      <c r="L17" s="1">
        <f t="shared" si="1"/>
        <v>158460170.00000003</v>
      </c>
      <c r="M17" s="13">
        <f t="shared" si="1"/>
        <v>736252903.00000012</v>
      </c>
      <c r="N17" s="14">
        <f t="shared" si="2"/>
        <v>894713073.00000012</v>
      </c>
      <c r="P17" s="3" t="s">
        <v>14</v>
      </c>
      <c r="Q17" s="2">
        <v>23806</v>
      </c>
      <c r="R17" s="2">
        <v>66617</v>
      </c>
      <c r="S17" s="2">
        <v>2314</v>
      </c>
      <c r="T17" s="2">
        <v>1096</v>
      </c>
      <c r="U17" s="2">
        <v>0</v>
      </c>
      <c r="V17" s="2">
        <v>4931</v>
      </c>
      <c r="W17" s="2">
        <v>0</v>
      </c>
      <c r="X17" s="2">
        <v>8762</v>
      </c>
      <c r="Y17" s="2">
        <v>2729</v>
      </c>
      <c r="Z17" s="2">
        <v>0</v>
      </c>
      <c r="AA17" s="1">
        <f t="shared" si="3"/>
        <v>28849</v>
      </c>
      <c r="AB17" s="13">
        <f t="shared" si="3"/>
        <v>81406</v>
      </c>
      <c r="AC17" s="14">
        <f t="shared" si="4"/>
        <v>110255</v>
      </c>
      <c r="AE17" s="3" t="s">
        <v>14</v>
      </c>
      <c r="AF17" s="2">
        <f t="shared" si="5"/>
        <v>5997.5938838948177</v>
      </c>
      <c r="AG17" s="2">
        <f t="shared" si="0"/>
        <v>8208.5534172958869</v>
      </c>
      <c r="AH17" s="2">
        <f t="shared" si="0"/>
        <v>6776.7718236819355</v>
      </c>
      <c r="AI17" s="2">
        <f t="shared" si="0"/>
        <v>10768.430656934306</v>
      </c>
      <c r="AJ17" s="2" t="str">
        <f t="shared" si="0"/>
        <v>N.A.</v>
      </c>
      <c r="AK17" s="2">
        <f t="shared" si="0"/>
        <v>11707.016832285541</v>
      </c>
      <c r="AL17" s="2" t="str">
        <f t="shared" si="0"/>
        <v>N.A.</v>
      </c>
      <c r="AM17" s="2">
        <f t="shared" si="0"/>
        <v>13683.428440995203</v>
      </c>
      <c r="AN17" s="2">
        <f t="shared" si="0"/>
        <v>0</v>
      </c>
      <c r="AO17" s="2" t="str">
        <f t="shared" si="0"/>
        <v>N.A.</v>
      </c>
      <c r="AP17" s="15">
        <f t="shared" si="0"/>
        <v>5492.7439425976645</v>
      </c>
      <c r="AQ17" s="13">
        <f t="shared" si="0"/>
        <v>9044.2093088961519</v>
      </c>
      <c r="AR17" s="14">
        <f t="shared" si="0"/>
        <v>8114.9432950886594</v>
      </c>
    </row>
    <row r="18" spans="1:44" ht="15" customHeight="1" thickBot="1" x14ac:dyDescent="0.3">
      <c r="A18" s="3" t="s">
        <v>15</v>
      </c>
      <c r="B18" s="2">
        <v>19849607.000000004</v>
      </c>
      <c r="C18" s="2"/>
      <c r="D18" s="2">
        <v>5073527</v>
      </c>
      <c r="E18" s="2"/>
      <c r="F18" s="2"/>
      <c r="G18" s="2">
        <v>3021235</v>
      </c>
      <c r="H18" s="2">
        <v>4077178</v>
      </c>
      <c r="I18" s="2"/>
      <c r="J18" s="2">
        <v>0</v>
      </c>
      <c r="K18" s="2"/>
      <c r="L18" s="1">
        <f t="shared" si="1"/>
        <v>29000312.000000004</v>
      </c>
      <c r="M18" s="13">
        <f t="shared" si="1"/>
        <v>3021235</v>
      </c>
      <c r="N18" s="14">
        <f t="shared" si="2"/>
        <v>32021547.000000004</v>
      </c>
      <c r="P18" s="3" t="s">
        <v>15</v>
      </c>
      <c r="Q18" s="2">
        <v>3398</v>
      </c>
      <c r="R18" s="2">
        <v>0</v>
      </c>
      <c r="S18" s="2">
        <v>1242</v>
      </c>
      <c r="T18" s="2">
        <v>0</v>
      </c>
      <c r="U18" s="2">
        <v>0</v>
      </c>
      <c r="V18" s="2">
        <v>1123</v>
      </c>
      <c r="W18" s="2">
        <v>3109</v>
      </c>
      <c r="X18" s="2">
        <v>0</v>
      </c>
      <c r="Y18" s="2">
        <v>65</v>
      </c>
      <c r="Z18" s="2">
        <v>0</v>
      </c>
      <c r="AA18" s="1">
        <f t="shared" si="3"/>
        <v>7814</v>
      </c>
      <c r="AB18" s="13">
        <f t="shared" si="3"/>
        <v>1123</v>
      </c>
      <c r="AC18" s="21">
        <f t="shared" si="4"/>
        <v>8937</v>
      </c>
      <c r="AE18" s="3" t="s">
        <v>15</v>
      </c>
      <c r="AF18" s="2">
        <f t="shared" si="5"/>
        <v>5841.555915244262</v>
      </c>
      <c r="AG18" s="2" t="str">
        <f t="shared" si="0"/>
        <v>N.A.</v>
      </c>
      <c r="AH18" s="2">
        <f t="shared" si="0"/>
        <v>4084.9653784219004</v>
      </c>
      <c r="AI18" s="2" t="str">
        <f t="shared" si="0"/>
        <v>N.A.</v>
      </c>
      <c r="AJ18" s="2" t="str">
        <f t="shared" si="0"/>
        <v>N.A.</v>
      </c>
      <c r="AK18" s="2">
        <f t="shared" si="0"/>
        <v>2690.3250222617989</v>
      </c>
      <c r="AL18" s="2">
        <f t="shared" si="0"/>
        <v>1311.411386297845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3711.3273611466602</v>
      </c>
      <c r="AQ18" s="13">
        <f t="shared" si="0"/>
        <v>2690.3250222617989</v>
      </c>
      <c r="AR18" s="14">
        <f t="shared" si="0"/>
        <v>3583.0308828465932</v>
      </c>
    </row>
    <row r="19" spans="1:44" ht="15" customHeight="1" thickBot="1" x14ac:dyDescent="0.3">
      <c r="A19" s="4" t="s">
        <v>16</v>
      </c>
      <c r="B19" s="2">
        <v>229354236.99999991</v>
      </c>
      <c r="C19" s="2">
        <v>546829203.00000048</v>
      </c>
      <c r="D19" s="2">
        <v>48547766.999999993</v>
      </c>
      <c r="E19" s="2">
        <v>11802200</v>
      </c>
      <c r="F19" s="2">
        <v>19970890</v>
      </c>
      <c r="G19" s="2">
        <v>60748535</v>
      </c>
      <c r="H19" s="2">
        <v>113710682.00000001</v>
      </c>
      <c r="I19" s="2">
        <v>119894199.99999997</v>
      </c>
      <c r="J19" s="2">
        <v>0</v>
      </c>
      <c r="K19" s="2"/>
      <c r="L19" s="1">
        <f t="shared" ref="L19" si="6">B19+D19+F19+H19+J19</f>
        <v>411583575.99999988</v>
      </c>
      <c r="M19" s="13">
        <f t="shared" ref="M19" si="7">C19+E19+G19+I19+K19</f>
        <v>739274138.00000048</v>
      </c>
      <c r="N19" s="21">
        <f t="shared" ref="N19" si="8">L19+M19</f>
        <v>1150857714.0000005</v>
      </c>
      <c r="P19" s="4" t="s">
        <v>16</v>
      </c>
      <c r="Q19" s="2">
        <v>41187</v>
      </c>
      <c r="R19" s="2">
        <v>66807</v>
      </c>
      <c r="S19" s="2">
        <v>7844</v>
      </c>
      <c r="T19" s="2">
        <v>1096</v>
      </c>
      <c r="U19" s="2">
        <v>2396</v>
      </c>
      <c r="V19" s="2">
        <v>6054</v>
      </c>
      <c r="W19" s="2">
        <v>24772</v>
      </c>
      <c r="X19" s="2">
        <v>8762</v>
      </c>
      <c r="Y19" s="2">
        <v>3908</v>
      </c>
      <c r="Z19" s="2">
        <v>0</v>
      </c>
      <c r="AA19" s="1">
        <f t="shared" ref="AA19" si="9">Q19+S19+U19+W19+Y19</f>
        <v>80107</v>
      </c>
      <c r="AB19" s="13">
        <f t="shared" ref="AB19" si="10">R19+T19+V19+X19+Z19</f>
        <v>82719</v>
      </c>
      <c r="AC19" s="14">
        <f t="shared" ref="AC19" si="11">AA19+AB19</f>
        <v>162826</v>
      </c>
      <c r="AE19" s="4" t="s">
        <v>16</v>
      </c>
      <c r="AF19" s="2">
        <f t="shared" si="5"/>
        <v>5568.6074975113488</v>
      </c>
      <c r="AG19" s="2">
        <f t="shared" si="0"/>
        <v>8185.208181777366</v>
      </c>
      <c r="AH19" s="2">
        <f t="shared" si="0"/>
        <v>6189.1594849566536</v>
      </c>
      <c r="AI19" s="2">
        <f t="shared" si="0"/>
        <v>10768.430656934306</v>
      </c>
      <c r="AJ19" s="2">
        <f t="shared" si="0"/>
        <v>8335.0959933222039</v>
      </c>
      <c r="AK19" s="2">
        <f t="shared" si="0"/>
        <v>10034.445820944829</v>
      </c>
      <c r="AL19" s="2">
        <f t="shared" si="0"/>
        <v>4590.2907314710164</v>
      </c>
      <c r="AM19" s="2">
        <f t="shared" si="0"/>
        <v>13683.428440995203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5137.9227283508289</v>
      </c>
      <c r="AQ19" s="13">
        <f t="shared" ref="AQ19" si="13">IFERROR(M19/AB19, "N.A.")</f>
        <v>8937.1745064616407</v>
      </c>
      <c r="AR19" s="14">
        <f t="shared" ref="AR19" si="14">IFERROR(N19/AC19, "N.A.")</f>
        <v>7068.0217778487495</v>
      </c>
    </row>
    <row r="20" spans="1:44" ht="15" customHeight="1" thickBot="1" x14ac:dyDescent="0.3">
      <c r="A20" s="5" t="s">
        <v>0</v>
      </c>
      <c r="B20" s="47">
        <f>B19+C19</f>
        <v>776183440.00000036</v>
      </c>
      <c r="C20" s="48"/>
      <c r="D20" s="47">
        <f>D19+E19</f>
        <v>60349966.999999993</v>
      </c>
      <c r="E20" s="48"/>
      <c r="F20" s="47">
        <f>F19+G19</f>
        <v>80719425</v>
      </c>
      <c r="G20" s="48"/>
      <c r="H20" s="47">
        <f>H19+I19</f>
        <v>233604882</v>
      </c>
      <c r="I20" s="48"/>
      <c r="J20" s="47">
        <f>J19+K19</f>
        <v>0</v>
      </c>
      <c r="K20" s="48"/>
      <c r="L20" s="47">
        <f>L19+M19</f>
        <v>1150857714.0000005</v>
      </c>
      <c r="M20" s="49"/>
      <c r="N20" s="22">
        <f>B20+D20+F20+H20+J20</f>
        <v>1150857714.0000005</v>
      </c>
      <c r="P20" s="5" t="s">
        <v>0</v>
      </c>
      <c r="Q20" s="47">
        <f>Q19+R19</f>
        <v>107994</v>
      </c>
      <c r="R20" s="48"/>
      <c r="S20" s="47">
        <f>S19+T19</f>
        <v>8940</v>
      </c>
      <c r="T20" s="48"/>
      <c r="U20" s="47">
        <f>U19+V19</f>
        <v>8450</v>
      </c>
      <c r="V20" s="48"/>
      <c r="W20" s="47">
        <f>W19+X19</f>
        <v>33534</v>
      </c>
      <c r="X20" s="48"/>
      <c r="Y20" s="47">
        <f>Y19+Z19</f>
        <v>3908</v>
      </c>
      <c r="Z20" s="48"/>
      <c r="AA20" s="47">
        <f>AA19+AB19</f>
        <v>162826</v>
      </c>
      <c r="AB20" s="48"/>
      <c r="AC20" s="23">
        <f>Q20+S20+U20+W20+Y20</f>
        <v>162826</v>
      </c>
      <c r="AE20" s="5" t="s">
        <v>0</v>
      </c>
      <c r="AF20" s="27">
        <f>IFERROR(B20/Q20,"N.A.")</f>
        <v>7187.2829972035515</v>
      </c>
      <c r="AG20" s="28"/>
      <c r="AH20" s="27">
        <f>IFERROR(D20/S20,"N.A.")</f>
        <v>6750.5555928411623</v>
      </c>
      <c r="AI20" s="28"/>
      <c r="AJ20" s="27">
        <f>IFERROR(F20/U20,"N.A.")</f>
        <v>9552.5946745562123</v>
      </c>
      <c r="AK20" s="28"/>
      <c r="AL20" s="27">
        <f>IFERROR(H20/W20,"N.A.")</f>
        <v>6966.2098765432102</v>
      </c>
      <c r="AM20" s="28"/>
      <c r="AN20" s="27">
        <f>IFERROR(J20/Y20,"N.A.")</f>
        <v>0</v>
      </c>
      <c r="AO20" s="28"/>
      <c r="AP20" s="27">
        <f>IFERROR(L20/AA20,"N.A.")</f>
        <v>7068.0217778487495</v>
      </c>
      <c r="AQ20" s="28"/>
      <c r="AR20" s="16">
        <f>IFERROR(N20/AC20, "N.A.")</f>
        <v>7068.0217778487495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28888260.000000004</v>
      </c>
      <c r="C27" s="2"/>
      <c r="D27" s="2">
        <v>19211990</v>
      </c>
      <c r="E27" s="2"/>
      <c r="F27" s="2">
        <v>14948920</v>
      </c>
      <c r="G27" s="2"/>
      <c r="H27" s="2">
        <v>71405900.00000003</v>
      </c>
      <c r="I27" s="2"/>
      <c r="J27" s="2">
        <v>0</v>
      </c>
      <c r="K27" s="2"/>
      <c r="L27" s="1">
        <f>B27+D27+F27+H27+J27</f>
        <v>134455070.00000003</v>
      </c>
      <c r="M27" s="13">
        <f>C27+E27+G27+I27+K27</f>
        <v>0</v>
      </c>
      <c r="N27" s="14">
        <f>L27+M27</f>
        <v>134455070.00000003</v>
      </c>
      <c r="P27" s="3" t="s">
        <v>12</v>
      </c>
      <c r="Q27" s="2">
        <v>4748</v>
      </c>
      <c r="R27" s="2">
        <v>0</v>
      </c>
      <c r="S27" s="2">
        <v>3628</v>
      </c>
      <c r="T27" s="2">
        <v>0</v>
      </c>
      <c r="U27" s="2">
        <v>1431</v>
      </c>
      <c r="V27" s="2">
        <v>0</v>
      </c>
      <c r="W27" s="2">
        <v>11524</v>
      </c>
      <c r="X27" s="2">
        <v>0</v>
      </c>
      <c r="Y27" s="2">
        <v>358</v>
      </c>
      <c r="Z27" s="2">
        <v>0</v>
      </c>
      <c r="AA27" s="1">
        <f>Q27+S27+U27+W27+Y27</f>
        <v>21689</v>
      </c>
      <c r="AB27" s="13">
        <f>R27+T27+V27+X27+Z27</f>
        <v>0</v>
      </c>
      <c r="AC27" s="14">
        <f>AA27+AB27</f>
        <v>21689</v>
      </c>
      <c r="AE27" s="3" t="s">
        <v>12</v>
      </c>
      <c r="AF27" s="2">
        <f>IFERROR(B27/Q27, "N.A.")</f>
        <v>6084.3007582139853</v>
      </c>
      <c r="AG27" s="2" t="str">
        <f t="shared" ref="AG27:AR31" si="15">IFERROR(C27/R27, "N.A.")</f>
        <v>N.A.</v>
      </c>
      <c r="AH27" s="2">
        <f t="shared" si="15"/>
        <v>5295.4768467475196</v>
      </c>
      <c r="AI27" s="2" t="str">
        <f t="shared" si="15"/>
        <v>N.A.</v>
      </c>
      <c r="AJ27" s="2">
        <f t="shared" si="15"/>
        <v>10446.48497554158</v>
      </c>
      <c r="AK27" s="2" t="str">
        <f t="shared" si="15"/>
        <v>N.A.</v>
      </c>
      <c r="AL27" s="2">
        <f t="shared" si="15"/>
        <v>6196.2773342589408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6199.2286412467165</v>
      </c>
      <c r="AQ27" s="13" t="str">
        <f t="shared" si="15"/>
        <v>N.A.</v>
      </c>
      <c r="AR27" s="14">
        <f t="shared" si="15"/>
        <v>6199.2286412467165</v>
      </c>
    </row>
    <row r="28" spans="1:44" ht="15" customHeight="1" thickBot="1" x14ac:dyDescent="0.3">
      <c r="A28" s="3" t="s">
        <v>13</v>
      </c>
      <c r="B28" s="2">
        <v>7909630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7909630</v>
      </c>
      <c r="M28" s="13">
        <f t="shared" si="16"/>
        <v>0</v>
      </c>
      <c r="N28" s="14">
        <f t="shared" ref="N28:N30" si="17">L28+M28</f>
        <v>7909630</v>
      </c>
      <c r="P28" s="3" t="s">
        <v>13</v>
      </c>
      <c r="Q28" s="2">
        <v>1126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1126</v>
      </c>
      <c r="AB28" s="13">
        <f t="shared" si="18"/>
        <v>0</v>
      </c>
      <c r="AC28" s="14">
        <f t="shared" ref="AC28:AC30" si="19">AA28+AB28</f>
        <v>1126</v>
      </c>
      <c r="AE28" s="3" t="s">
        <v>13</v>
      </c>
      <c r="AF28" s="2">
        <f t="shared" ref="AF28:AF31" si="20">IFERROR(B28/Q28, "N.A.")</f>
        <v>7024.5381882770871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7024.5381882770871</v>
      </c>
      <c r="AQ28" s="13" t="str">
        <f t="shared" si="15"/>
        <v>N.A.</v>
      </c>
      <c r="AR28" s="14">
        <f t="shared" si="15"/>
        <v>7024.5381882770871</v>
      </c>
    </row>
    <row r="29" spans="1:44" ht="15" customHeight="1" thickBot="1" x14ac:dyDescent="0.3">
      <c r="A29" s="3" t="s">
        <v>14</v>
      </c>
      <c r="B29" s="2">
        <v>73943749</v>
      </c>
      <c r="C29" s="2">
        <v>315707811.00000006</v>
      </c>
      <c r="D29" s="2">
        <v>11769009.999999998</v>
      </c>
      <c r="E29" s="2">
        <v>8002200</v>
      </c>
      <c r="F29" s="2"/>
      <c r="G29" s="2">
        <v>51315300</v>
      </c>
      <c r="H29" s="2"/>
      <c r="I29" s="2">
        <v>65182050</v>
      </c>
      <c r="J29" s="2">
        <v>0</v>
      </c>
      <c r="K29" s="2"/>
      <c r="L29" s="1">
        <f t="shared" si="16"/>
        <v>85712759</v>
      </c>
      <c r="M29" s="13">
        <f t="shared" si="16"/>
        <v>440207361.00000006</v>
      </c>
      <c r="N29" s="14">
        <f t="shared" si="17"/>
        <v>525920120.00000006</v>
      </c>
      <c r="P29" s="3" t="s">
        <v>14</v>
      </c>
      <c r="Q29" s="2">
        <v>12785</v>
      </c>
      <c r="R29" s="2">
        <v>39090</v>
      </c>
      <c r="S29" s="2">
        <v>1617</v>
      </c>
      <c r="T29" s="2">
        <v>805</v>
      </c>
      <c r="U29" s="2">
        <v>0</v>
      </c>
      <c r="V29" s="2">
        <v>3389</v>
      </c>
      <c r="W29" s="2">
        <v>0</v>
      </c>
      <c r="X29" s="2">
        <v>4254</v>
      </c>
      <c r="Y29" s="2">
        <v>430</v>
      </c>
      <c r="Z29" s="2">
        <v>0</v>
      </c>
      <c r="AA29" s="1">
        <f t="shared" si="18"/>
        <v>14832</v>
      </c>
      <c r="AB29" s="13">
        <f t="shared" si="18"/>
        <v>47538</v>
      </c>
      <c r="AC29" s="14">
        <f t="shared" si="19"/>
        <v>62370</v>
      </c>
      <c r="AE29" s="3" t="s">
        <v>14</v>
      </c>
      <c r="AF29" s="2">
        <f t="shared" si="20"/>
        <v>5783.6330856472432</v>
      </c>
      <c r="AG29" s="2">
        <f t="shared" si="15"/>
        <v>8076.4341519570235</v>
      </c>
      <c r="AH29" s="2">
        <f t="shared" si="15"/>
        <v>7278.2993197278902</v>
      </c>
      <c r="AI29" s="2">
        <f t="shared" si="15"/>
        <v>9940.6211180124228</v>
      </c>
      <c r="AJ29" s="2" t="str">
        <f t="shared" si="15"/>
        <v>N.A.</v>
      </c>
      <c r="AK29" s="2">
        <f t="shared" si="15"/>
        <v>15141.723222189436</v>
      </c>
      <c r="AL29" s="2" t="str">
        <f t="shared" si="15"/>
        <v>N.A.</v>
      </c>
      <c r="AM29" s="2">
        <f t="shared" si="15"/>
        <v>15322.531734837799</v>
      </c>
      <c r="AN29" s="2">
        <f t="shared" si="15"/>
        <v>0</v>
      </c>
      <c r="AO29" s="2" t="str">
        <f t="shared" si="15"/>
        <v>N.A.</v>
      </c>
      <c r="AP29" s="15">
        <f t="shared" si="15"/>
        <v>5778.9076995685009</v>
      </c>
      <c r="AQ29" s="13">
        <f t="shared" si="15"/>
        <v>9260.1152972358959</v>
      </c>
      <c r="AR29" s="14">
        <f t="shared" si="15"/>
        <v>8432.2610229276906</v>
      </c>
    </row>
    <row r="30" spans="1:44" ht="15" customHeight="1" thickBot="1" x14ac:dyDescent="0.3">
      <c r="A30" s="3" t="s">
        <v>15</v>
      </c>
      <c r="B30" s="2">
        <v>19737807.000000004</v>
      </c>
      <c r="C30" s="2"/>
      <c r="D30" s="2">
        <v>5073527</v>
      </c>
      <c r="E30" s="2"/>
      <c r="F30" s="2"/>
      <c r="G30" s="2">
        <v>1993390</v>
      </c>
      <c r="H30" s="2">
        <v>4077178</v>
      </c>
      <c r="I30" s="2"/>
      <c r="J30" s="2">
        <v>0</v>
      </c>
      <c r="K30" s="2"/>
      <c r="L30" s="1">
        <f t="shared" si="16"/>
        <v>28888512.000000004</v>
      </c>
      <c r="M30" s="13">
        <f t="shared" si="16"/>
        <v>1993390</v>
      </c>
      <c r="N30" s="14">
        <f t="shared" si="17"/>
        <v>30881902.000000004</v>
      </c>
      <c r="P30" s="3" t="s">
        <v>15</v>
      </c>
      <c r="Q30" s="2">
        <v>3333</v>
      </c>
      <c r="R30" s="2">
        <v>0</v>
      </c>
      <c r="S30" s="2">
        <v>1242</v>
      </c>
      <c r="T30" s="2">
        <v>0</v>
      </c>
      <c r="U30" s="2">
        <v>0</v>
      </c>
      <c r="V30" s="2">
        <v>863</v>
      </c>
      <c r="W30" s="2">
        <v>3109</v>
      </c>
      <c r="X30" s="2">
        <v>0</v>
      </c>
      <c r="Y30" s="2">
        <v>65</v>
      </c>
      <c r="Z30" s="2">
        <v>0</v>
      </c>
      <c r="AA30" s="1">
        <f t="shared" si="18"/>
        <v>7749</v>
      </c>
      <c r="AB30" s="13">
        <f t="shared" si="18"/>
        <v>863</v>
      </c>
      <c r="AC30" s="21">
        <f t="shared" si="19"/>
        <v>8612</v>
      </c>
      <c r="AE30" s="3" t="s">
        <v>15</v>
      </c>
      <c r="AF30" s="2">
        <f t="shared" si="20"/>
        <v>5921.9342934293436</v>
      </c>
      <c r="AG30" s="2" t="str">
        <f t="shared" si="15"/>
        <v>N.A.</v>
      </c>
      <c r="AH30" s="2">
        <f t="shared" si="15"/>
        <v>4084.9653784219004</v>
      </c>
      <c r="AI30" s="2" t="str">
        <f t="shared" si="15"/>
        <v>N.A.</v>
      </c>
      <c r="AJ30" s="2" t="str">
        <f t="shared" si="15"/>
        <v>N.A.</v>
      </c>
      <c r="AK30" s="2">
        <f t="shared" si="15"/>
        <v>2309.8377752027809</v>
      </c>
      <c r="AL30" s="2">
        <f t="shared" si="15"/>
        <v>1311.411386297845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3728.0309717382893</v>
      </c>
      <c r="AQ30" s="13">
        <f t="shared" si="15"/>
        <v>2309.8377752027809</v>
      </c>
      <c r="AR30" s="14">
        <f t="shared" si="15"/>
        <v>3585.9152345564335</v>
      </c>
    </row>
    <row r="31" spans="1:44" ht="15" customHeight="1" thickBot="1" x14ac:dyDescent="0.3">
      <c r="A31" s="4" t="s">
        <v>16</v>
      </c>
      <c r="B31" s="2">
        <v>130479445.99999997</v>
      </c>
      <c r="C31" s="2">
        <v>315707811.00000006</v>
      </c>
      <c r="D31" s="2">
        <v>36054527.000000007</v>
      </c>
      <c r="E31" s="2">
        <v>8002200</v>
      </c>
      <c r="F31" s="2">
        <v>14948920</v>
      </c>
      <c r="G31" s="2">
        <v>53308690.000000007</v>
      </c>
      <c r="H31" s="2">
        <v>75483078.000000015</v>
      </c>
      <c r="I31" s="2">
        <v>65182050</v>
      </c>
      <c r="J31" s="2">
        <v>0</v>
      </c>
      <c r="K31" s="2"/>
      <c r="L31" s="1">
        <f t="shared" ref="L31" si="21">B31+D31+F31+H31+J31</f>
        <v>256965971</v>
      </c>
      <c r="M31" s="13">
        <f t="shared" ref="M31" si="22">C31+E31+G31+I31+K31</f>
        <v>442200751.00000006</v>
      </c>
      <c r="N31" s="21">
        <f t="shared" ref="N31" si="23">L31+M31</f>
        <v>699166722</v>
      </c>
      <c r="P31" s="4" t="s">
        <v>16</v>
      </c>
      <c r="Q31" s="2">
        <v>21992</v>
      </c>
      <c r="R31" s="2">
        <v>39090</v>
      </c>
      <c r="S31" s="2">
        <v>6487</v>
      </c>
      <c r="T31" s="2">
        <v>805</v>
      </c>
      <c r="U31" s="2">
        <v>1431</v>
      </c>
      <c r="V31" s="2">
        <v>4252</v>
      </c>
      <c r="W31" s="2">
        <v>14633</v>
      </c>
      <c r="X31" s="2">
        <v>4254</v>
      </c>
      <c r="Y31" s="2">
        <v>853</v>
      </c>
      <c r="Z31" s="2">
        <v>0</v>
      </c>
      <c r="AA31" s="1">
        <f t="shared" ref="AA31" si="24">Q31+S31+U31+W31+Y31</f>
        <v>45396</v>
      </c>
      <c r="AB31" s="13">
        <f t="shared" ref="AB31" si="25">R31+T31+V31+X31+Z31</f>
        <v>48401</v>
      </c>
      <c r="AC31" s="14">
        <f t="shared" ref="AC31" si="26">AA31+AB31</f>
        <v>93797</v>
      </c>
      <c r="AE31" s="4" t="s">
        <v>16</v>
      </c>
      <c r="AF31" s="2">
        <f t="shared" si="20"/>
        <v>5933.0413786831559</v>
      </c>
      <c r="AG31" s="2">
        <f t="shared" si="15"/>
        <v>8076.4341519570235</v>
      </c>
      <c r="AH31" s="2">
        <f t="shared" si="15"/>
        <v>5557.9662401726546</v>
      </c>
      <c r="AI31" s="2">
        <f t="shared" si="15"/>
        <v>9940.6211180124228</v>
      </c>
      <c r="AJ31" s="2">
        <f t="shared" si="15"/>
        <v>10446.48497554158</v>
      </c>
      <c r="AK31" s="2">
        <f t="shared" si="15"/>
        <v>12537.321260583256</v>
      </c>
      <c r="AL31" s="2">
        <f t="shared" si="15"/>
        <v>5158.4144057951216</v>
      </c>
      <c r="AM31" s="2">
        <f t="shared" si="15"/>
        <v>15322.531734837799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5660.542140276676</v>
      </c>
      <c r="AQ31" s="13">
        <f t="shared" ref="AQ31" si="28">IFERROR(M31/AB31, "N.A.")</f>
        <v>9136.1903886283362</v>
      </c>
      <c r="AR31" s="14">
        <f t="shared" ref="AR31" si="29">IFERROR(N31/AC31, "N.A.")</f>
        <v>7454.0414085738348</v>
      </c>
    </row>
    <row r="32" spans="1:44" ht="15" customHeight="1" thickBot="1" x14ac:dyDescent="0.3">
      <c r="A32" s="5" t="s">
        <v>0</v>
      </c>
      <c r="B32" s="47">
        <f>B31+C31</f>
        <v>446187257</v>
      </c>
      <c r="C32" s="48"/>
      <c r="D32" s="47">
        <f>D31+E31</f>
        <v>44056727.000000007</v>
      </c>
      <c r="E32" s="48"/>
      <c r="F32" s="47">
        <f>F31+G31</f>
        <v>68257610</v>
      </c>
      <c r="G32" s="48"/>
      <c r="H32" s="47">
        <f>H31+I31</f>
        <v>140665128</v>
      </c>
      <c r="I32" s="48"/>
      <c r="J32" s="47">
        <f>J31+K31</f>
        <v>0</v>
      </c>
      <c r="K32" s="48"/>
      <c r="L32" s="47">
        <f>L31+M31</f>
        <v>699166722</v>
      </c>
      <c r="M32" s="49"/>
      <c r="N32" s="22">
        <f>B32+D32+F32+H32+J32</f>
        <v>699166722</v>
      </c>
      <c r="P32" s="5" t="s">
        <v>0</v>
      </c>
      <c r="Q32" s="47">
        <f>Q31+R31</f>
        <v>61082</v>
      </c>
      <c r="R32" s="48"/>
      <c r="S32" s="47">
        <f>S31+T31</f>
        <v>7292</v>
      </c>
      <c r="T32" s="48"/>
      <c r="U32" s="47">
        <f>U31+V31</f>
        <v>5683</v>
      </c>
      <c r="V32" s="48"/>
      <c r="W32" s="47">
        <f>W31+X31</f>
        <v>18887</v>
      </c>
      <c r="X32" s="48"/>
      <c r="Y32" s="47">
        <f>Y31+Z31</f>
        <v>853</v>
      </c>
      <c r="Z32" s="48"/>
      <c r="AA32" s="47">
        <f>AA31+AB31</f>
        <v>93797</v>
      </c>
      <c r="AB32" s="48"/>
      <c r="AC32" s="23">
        <f>Q32+S32+U32+W32+Y32</f>
        <v>93797</v>
      </c>
      <c r="AE32" s="5" t="s">
        <v>0</v>
      </c>
      <c r="AF32" s="27">
        <f>IFERROR(B32/Q32,"N.A.")</f>
        <v>7304.7257293474349</v>
      </c>
      <c r="AG32" s="28"/>
      <c r="AH32" s="27">
        <f>IFERROR(D32/S32,"N.A.")</f>
        <v>6041.7892210641812</v>
      </c>
      <c r="AI32" s="28"/>
      <c r="AJ32" s="27">
        <f>IFERROR(F32/U32,"N.A.")</f>
        <v>12010.841105050149</v>
      </c>
      <c r="AK32" s="28"/>
      <c r="AL32" s="27">
        <f>IFERROR(H32/W32,"N.A.")</f>
        <v>7447.722136919574</v>
      </c>
      <c r="AM32" s="28"/>
      <c r="AN32" s="27">
        <f>IFERROR(J32/Y32,"N.A.")</f>
        <v>0</v>
      </c>
      <c r="AO32" s="28"/>
      <c r="AP32" s="27">
        <f>IFERROR(L32/AA32,"N.A.")</f>
        <v>7454.0414085738348</v>
      </c>
      <c r="AQ32" s="28"/>
      <c r="AR32" s="16">
        <f>IFERROR(N32/AC32, "N.A.")</f>
        <v>7454.0414085738348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5572369.9999999991</v>
      </c>
      <c r="C39" s="2"/>
      <c r="D39" s="2">
        <v>8580800</v>
      </c>
      <c r="E39" s="2"/>
      <c r="F39" s="2">
        <v>5021970</v>
      </c>
      <c r="G39" s="2"/>
      <c r="H39" s="2">
        <v>38227604.000000007</v>
      </c>
      <c r="I39" s="2"/>
      <c r="J39" s="2">
        <v>0</v>
      </c>
      <c r="K39" s="2"/>
      <c r="L39" s="1">
        <f>B39+D39+F39+H39+J39</f>
        <v>57402744.000000007</v>
      </c>
      <c r="M39" s="13">
        <f>C39+E39+G39+I39+K39</f>
        <v>0</v>
      </c>
      <c r="N39" s="14">
        <f>L39+M39</f>
        <v>57402744.000000007</v>
      </c>
      <c r="P39" s="3" t="s">
        <v>12</v>
      </c>
      <c r="Q39" s="2">
        <v>2134</v>
      </c>
      <c r="R39" s="2">
        <v>0</v>
      </c>
      <c r="S39" s="2">
        <v>660</v>
      </c>
      <c r="T39" s="2">
        <v>0</v>
      </c>
      <c r="U39" s="2">
        <v>965</v>
      </c>
      <c r="V39" s="2">
        <v>0</v>
      </c>
      <c r="W39" s="2">
        <v>10139</v>
      </c>
      <c r="X39" s="2">
        <v>0</v>
      </c>
      <c r="Y39" s="2">
        <v>756</v>
      </c>
      <c r="Z39" s="2">
        <v>0</v>
      </c>
      <c r="AA39" s="1">
        <f>Q39+S39+U39+W39+Y39</f>
        <v>14654</v>
      </c>
      <c r="AB39" s="13">
        <f>R39+T39+V39+X39+Z39</f>
        <v>0</v>
      </c>
      <c r="AC39" s="14">
        <f>AA39+AB39</f>
        <v>14654</v>
      </c>
      <c r="AE39" s="3" t="s">
        <v>12</v>
      </c>
      <c r="AF39" s="2">
        <f>IFERROR(B39/Q39, "N.A.")</f>
        <v>2611.2324273664476</v>
      </c>
      <c r="AG39" s="2" t="str">
        <f t="shared" ref="AG39:AR43" si="30">IFERROR(C39/R39, "N.A.")</f>
        <v>N.A.</v>
      </c>
      <c r="AH39" s="2">
        <f t="shared" si="30"/>
        <v>13001.212121212122</v>
      </c>
      <c r="AI39" s="2" t="str">
        <f t="shared" si="30"/>
        <v>N.A.</v>
      </c>
      <c r="AJ39" s="2">
        <f t="shared" si="30"/>
        <v>5204.1139896373061</v>
      </c>
      <c r="AK39" s="2" t="str">
        <f t="shared" si="30"/>
        <v>N.A.</v>
      </c>
      <c r="AL39" s="2">
        <f t="shared" si="30"/>
        <v>3770.3525002465735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3917.2064965197219</v>
      </c>
      <c r="AQ39" s="13" t="str">
        <f t="shared" si="30"/>
        <v>N.A.</v>
      </c>
      <c r="AR39" s="14">
        <f t="shared" si="30"/>
        <v>3917.2064965197219</v>
      </c>
    </row>
    <row r="40" spans="1:44" ht="15" customHeight="1" thickBot="1" x14ac:dyDescent="0.3">
      <c r="A40" s="3" t="s">
        <v>13</v>
      </c>
      <c r="B40" s="2">
        <v>24355650</v>
      </c>
      <c r="C40" s="2">
        <v>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24355650</v>
      </c>
      <c r="M40" s="13">
        <f t="shared" si="31"/>
        <v>0</v>
      </c>
      <c r="N40" s="14">
        <f t="shared" ref="N40:N42" si="32">L40+M40</f>
        <v>24355650</v>
      </c>
      <c r="P40" s="3" t="s">
        <v>13</v>
      </c>
      <c r="Q40" s="2">
        <v>5975</v>
      </c>
      <c r="R40" s="2">
        <v>190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5975</v>
      </c>
      <c r="AB40" s="13">
        <f t="shared" si="33"/>
        <v>190</v>
      </c>
      <c r="AC40" s="14">
        <f t="shared" ref="AC40:AC42" si="34">AA40+AB40</f>
        <v>6165</v>
      </c>
      <c r="AE40" s="3" t="s">
        <v>13</v>
      </c>
      <c r="AF40" s="2">
        <f t="shared" ref="AF40:AF43" si="35">IFERROR(B40/Q40, "N.A.")</f>
        <v>4076.2594142259413</v>
      </c>
      <c r="AG40" s="2">
        <f t="shared" si="30"/>
        <v>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4076.2594142259413</v>
      </c>
      <c r="AQ40" s="13">
        <f t="shared" si="30"/>
        <v>0</v>
      </c>
      <c r="AR40" s="14">
        <f t="shared" si="30"/>
        <v>3950.6326034063259</v>
      </c>
    </row>
    <row r="41" spans="1:44" ht="15" customHeight="1" thickBot="1" x14ac:dyDescent="0.3">
      <c r="A41" s="3" t="s">
        <v>14</v>
      </c>
      <c r="B41" s="2">
        <v>68834970.999999985</v>
      </c>
      <c r="C41" s="2">
        <v>231121392.00000003</v>
      </c>
      <c r="D41" s="2">
        <v>3912440</v>
      </c>
      <c r="E41" s="2">
        <v>3800000</v>
      </c>
      <c r="F41" s="2"/>
      <c r="G41" s="2">
        <v>6411999.9999999991</v>
      </c>
      <c r="H41" s="2"/>
      <c r="I41" s="2">
        <v>54712150</v>
      </c>
      <c r="J41" s="2">
        <v>0</v>
      </c>
      <c r="K41" s="2"/>
      <c r="L41" s="1">
        <f t="shared" si="31"/>
        <v>72747410.999999985</v>
      </c>
      <c r="M41" s="13">
        <f t="shared" si="31"/>
        <v>296045542</v>
      </c>
      <c r="N41" s="14">
        <f t="shared" si="32"/>
        <v>368792953</v>
      </c>
      <c r="P41" s="3" t="s">
        <v>14</v>
      </c>
      <c r="Q41" s="2">
        <v>11021</v>
      </c>
      <c r="R41" s="2">
        <v>27527</v>
      </c>
      <c r="S41" s="2">
        <v>697</v>
      </c>
      <c r="T41" s="2">
        <v>291</v>
      </c>
      <c r="U41" s="2">
        <v>0</v>
      </c>
      <c r="V41" s="2">
        <v>1542</v>
      </c>
      <c r="W41" s="2">
        <v>0</v>
      </c>
      <c r="X41" s="2">
        <v>4508</v>
      </c>
      <c r="Y41" s="2">
        <v>2299</v>
      </c>
      <c r="Z41" s="2">
        <v>0</v>
      </c>
      <c r="AA41" s="1">
        <f t="shared" si="33"/>
        <v>14017</v>
      </c>
      <c r="AB41" s="13">
        <f t="shared" si="33"/>
        <v>33868</v>
      </c>
      <c r="AC41" s="14">
        <f t="shared" si="34"/>
        <v>47885</v>
      </c>
      <c r="AE41" s="3" t="s">
        <v>14</v>
      </c>
      <c r="AF41" s="2">
        <f t="shared" si="35"/>
        <v>6245.8008347699833</v>
      </c>
      <c r="AG41" s="2">
        <f t="shared" si="30"/>
        <v>8396.1707414538469</v>
      </c>
      <c r="AH41" s="2">
        <f t="shared" si="30"/>
        <v>5613.2568149210902</v>
      </c>
      <c r="AI41" s="2">
        <f t="shared" si="30"/>
        <v>13058.419243986255</v>
      </c>
      <c r="AJ41" s="2" t="str">
        <f t="shared" si="30"/>
        <v>N.A.</v>
      </c>
      <c r="AK41" s="2">
        <f t="shared" si="30"/>
        <v>4158.2360570687415</v>
      </c>
      <c r="AL41" s="2" t="str">
        <f t="shared" si="30"/>
        <v>N.A.</v>
      </c>
      <c r="AM41" s="2">
        <f t="shared" si="30"/>
        <v>12136.679236912156</v>
      </c>
      <c r="AN41" s="2">
        <f t="shared" si="30"/>
        <v>0</v>
      </c>
      <c r="AO41" s="2" t="str">
        <f t="shared" si="30"/>
        <v>N.A.</v>
      </c>
      <c r="AP41" s="15">
        <f t="shared" si="30"/>
        <v>5189.9415709495606</v>
      </c>
      <c r="AQ41" s="13">
        <f t="shared" si="30"/>
        <v>8741.1580843273896</v>
      </c>
      <c r="AR41" s="14">
        <f t="shared" si="30"/>
        <v>7701.6383627440746</v>
      </c>
    </row>
    <row r="42" spans="1:44" ht="15" customHeight="1" thickBot="1" x14ac:dyDescent="0.3">
      <c r="A42" s="3" t="s">
        <v>15</v>
      </c>
      <c r="B42" s="2">
        <v>111800</v>
      </c>
      <c r="C42" s="2"/>
      <c r="D42" s="2"/>
      <c r="E42" s="2"/>
      <c r="F42" s="2"/>
      <c r="G42" s="2">
        <v>1027845.0000000001</v>
      </c>
      <c r="H42" s="2"/>
      <c r="I42" s="2"/>
      <c r="J42" s="2"/>
      <c r="K42" s="2"/>
      <c r="L42" s="1">
        <f t="shared" si="31"/>
        <v>111800</v>
      </c>
      <c r="M42" s="13">
        <f t="shared" si="31"/>
        <v>1027845.0000000001</v>
      </c>
      <c r="N42" s="14">
        <f t="shared" si="32"/>
        <v>1139645</v>
      </c>
      <c r="P42" s="3" t="s">
        <v>15</v>
      </c>
      <c r="Q42" s="2">
        <v>65</v>
      </c>
      <c r="R42" s="2">
        <v>0</v>
      </c>
      <c r="S42" s="2">
        <v>0</v>
      </c>
      <c r="T42" s="2">
        <v>0</v>
      </c>
      <c r="U42" s="2">
        <v>0</v>
      </c>
      <c r="V42" s="2">
        <v>260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65</v>
      </c>
      <c r="AB42" s="13">
        <f t="shared" si="33"/>
        <v>260</v>
      </c>
      <c r="AC42" s="14">
        <f t="shared" si="34"/>
        <v>325</v>
      </c>
      <c r="AE42" s="3" t="s">
        <v>15</v>
      </c>
      <c r="AF42" s="2">
        <f t="shared" si="35"/>
        <v>1720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3953.2500000000005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1720</v>
      </c>
      <c r="AQ42" s="13">
        <f t="shared" si="30"/>
        <v>3953.2500000000005</v>
      </c>
      <c r="AR42" s="14">
        <f t="shared" si="30"/>
        <v>3506.6</v>
      </c>
    </row>
    <row r="43" spans="1:44" ht="15" customHeight="1" thickBot="1" x14ac:dyDescent="0.3">
      <c r="A43" s="4" t="s">
        <v>16</v>
      </c>
      <c r="B43" s="2">
        <v>98874791.000000015</v>
      </c>
      <c r="C43" s="2">
        <v>231121391.99999994</v>
      </c>
      <c r="D43" s="2">
        <v>12493240</v>
      </c>
      <c r="E43" s="2">
        <v>3800000</v>
      </c>
      <c r="F43" s="2">
        <v>5021970</v>
      </c>
      <c r="G43" s="2">
        <v>7439844.9999999991</v>
      </c>
      <c r="H43" s="2">
        <v>38227604.000000007</v>
      </c>
      <c r="I43" s="2">
        <v>54712150</v>
      </c>
      <c r="J43" s="2">
        <v>0</v>
      </c>
      <c r="K43" s="2"/>
      <c r="L43" s="1">
        <f t="shared" ref="L43" si="36">B43+D43+F43+H43+J43</f>
        <v>154617605.00000003</v>
      </c>
      <c r="M43" s="13">
        <f t="shared" ref="M43" si="37">C43+E43+G43+I43+K43</f>
        <v>297073386.99999994</v>
      </c>
      <c r="N43" s="21">
        <f t="shared" ref="N43" si="38">L43+M43</f>
        <v>451690992</v>
      </c>
      <c r="P43" s="4" t="s">
        <v>16</v>
      </c>
      <c r="Q43" s="2">
        <v>19195</v>
      </c>
      <c r="R43" s="2">
        <v>27717</v>
      </c>
      <c r="S43" s="2">
        <v>1357</v>
      </c>
      <c r="T43" s="2">
        <v>291</v>
      </c>
      <c r="U43" s="2">
        <v>965</v>
      </c>
      <c r="V43" s="2">
        <v>1802</v>
      </c>
      <c r="W43" s="2">
        <v>10139</v>
      </c>
      <c r="X43" s="2">
        <v>4508</v>
      </c>
      <c r="Y43" s="2">
        <v>3055</v>
      </c>
      <c r="Z43" s="2">
        <v>0</v>
      </c>
      <c r="AA43" s="1">
        <f t="shared" ref="AA43" si="39">Q43+S43+U43+W43+Y43</f>
        <v>34711</v>
      </c>
      <c r="AB43" s="13">
        <f t="shared" ref="AB43" si="40">R43+T43+V43+X43+Z43</f>
        <v>34318</v>
      </c>
      <c r="AC43" s="21">
        <f t="shared" ref="AC43" si="41">AA43+AB43</f>
        <v>69029</v>
      </c>
      <c r="AE43" s="4" t="s">
        <v>16</v>
      </c>
      <c r="AF43" s="2">
        <f t="shared" si="35"/>
        <v>5151.0701224277163</v>
      </c>
      <c r="AG43" s="2">
        <f t="shared" si="30"/>
        <v>8338.6150016235497</v>
      </c>
      <c r="AH43" s="2">
        <f t="shared" si="30"/>
        <v>9206.5143699336768</v>
      </c>
      <c r="AI43" s="2">
        <f t="shared" si="30"/>
        <v>13058.419243986255</v>
      </c>
      <c r="AJ43" s="2">
        <f t="shared" si="30"/>
        <v>5204.1139896373061</v>
      </c>
      <c r="AK43" s="2">
        <f t="shared" si="30"/>
        <v>4128.6598224195332</v>
      </c>
      <c r="AL43" s="2">
        <f t="shared" si="30"/>
        <v>3770.3525002465735</v>
      </c>
      <c r="AM43" s="2">
        <f t="shared" si="30"/>
        <v>12136.679236912156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4454.4266947077303</v>
      </c>
      <c r="AQ43" s="13">
        <f t="shared" ref="AQ43" si="43">IFERROR(M43/AB43, "N.A.")</f>
        <v>8656.488927093651</v>
      </c>
      <c r="AR43" s="14">
        <f t="shared" ref="AR43" si="44">IFERROR(N43/AC43, "N.A.")</f>
        <v>6543.4960958437759</v>
      </c>
    </row>
    <row r="44" spans="1:44" ht="15" customHeight="1" thickBot="1" x14ac:dyDescent="0.3">
      <c r="A44" s="5" t="s">
        <v>0</v>
      </c>
      <c r="B44" s="47">
        <f>B43+C43</f>
        <v>329996182.99999994</v>
      </c>
      <c r="C44" s="48"/>
      <c r="D44" s="47">
        <f>D43+E43</f>
        <v>16293240</v>
      </c>
      <c r="E44" s="48"/>
      <c r="F44" s="47">
        <f>F43+G43</f>
        <v>12461815</v>
      </c>
      <c r="G44" s="48"/>
      <c r="H44" s="47">
        <f>H43+I43</f>
        <v>92939754</v>
      </c>
      <c r="I44" s="48"/>
      <c r="J44" s="47">
        <f>J43+K43</f>
        <v>0</v>
      </c>
      <c r="K44" s="48"/>
      <c r="L44" s="47">
        <f>L43+M43</f>
        <v>451690992</v>
      </c>
      <c r="M44" s="49"/>
      <c r="N44" s="22">
        <f>B44+D44+F44+H44+J44</f>
        <v>451690991.99999994</v>
      </c>
      <c r="P44" s="5" t="s">
        <v>0</v>
      </c>
      <c r="Q44" s="47">
        <f>Q43+R43</f>
        <v>46912</v>
      </c>
      <c r="R44" s="48"/>
      <c r="S44" s="47">
        <f>S43+T43</f>
        <v>1648</v>
      </c>
      <c r="T44" s="48"/>
      <c r="U44" s="47">
        <f>U43+V43</f>
        <v>2767</v>
      </c>
      <c r="V44" s="48"/>
      <c r="W44" s="47">
        <f>W43+X43</f>
        <v>14647</v>
      </c>
      <c r="X44" s="48"/>
      <c r="Y44" s="47">
        <f>Y43+Z43</f>
        <v>3055</v>
      </c>
      <c r="Z44" s="48"/>
      <c r="AA44" s="47">
        <f>AA43+AB43</f>
        <v>69029</v>
      </c>
      <c r="AB44" s="49"/>
      <c r="AC44" s="22">
        <f>Q44+S44+U44+W44+Y44</f>
        <v>69029</v>
      </c>
      <c r="AE44" s="5" t="s">
        <v>0</v>
      </c>
      <c r="AF44" s="27">
        <f>IFERROR(B44/Q44,"N.A.")</f>
        <v>7034.3661110163694</v>
      </c>
      <c r="AG44" s="28"/>
      <c r="AH44" s="27">
        <f>IFERROR(D44/S44,"N.A.")</f>
        <v>9886.674757281553</v>
      </c>
      <c r="AI44" s="28"/>
      <c r="AJ44" s="27">
        <f>IFERROR(F44/U44,"N.A.")</f>
        <v>4503.7278641127577</v>
      </c>
      <c r="AK44" s="28"/>
      <c r="AL44" s="27">
        <f>IFERROR(H44/W44,"N.A.")</f>
        <v>6345.3098928108147</v>
      </c>
      <c r="AM44" s="28"/>
      <c r="AN44" s="27">
        <f>IFERROR(J44/Y44,"N.A.")</f>
        <v>0</v>
      </c>
      <c r="AO44" s="28"/>
      <c r="AP44" s="27">
        <f>IFERROR(L44/AA44,"N.A.")</f>
        <v>6543.4960958437759</v>
      </c>
      <c r="AQ44" s="28"/>
      <c r="AR44" s="16">
        <f>IFERROR(N44/AC44, "N.A.")</f>
        <v>6543.496095843775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166600606.99999994</v>
      </c>
      <c r="C15" s="2"/>
      <c r="D15" s="2">
        <v>65321319.999999985</v>
      </c>
      <c r="E15" s="2"/>
      <c r="F15" s="2">
        <v>79270585</v>
      </c>
      <c r="G15" s="2"/>
      <c r="H15" s="2">
        <v>216068726.00000006</v>
      </c>
      <c r="I15" s="2"/>
      <c r="J15" s="2">
        <v>0</v>
      </c>
      <c r="K15" s="2"/>
      <c r="L15" s="1">
        <f>B15+D15+F15+H15+J15</f>
        <v>527261238</v>
      </c>
      <c r="M15" s="13">
        <f>C15+E15+G15+I15+K15</f>
        <v>0</v>
      </c>
      <c r="N15" s="14">
        <f>L15+M15</f>
        <v>527261238</v>
      </c>
      <c r="P15" s="3" t="s">
        <v>12</v>
      </c>
      <c r="Q15" s="2">
        <v>22404</v>
      </c>
      <c r="R15" s="2">
        <v>0</v>
      </c>
      <c r="S15" s="2">
        <v>7639</v>
      </c>
      <c r="T15" s="2">
        <v>0</v>
      </c>
      <c r="U15" s="2">
        <v>7076</v>
      </c>
      <c r="V15" s="2">
        <v>0</v>
      </c>
      <c r="W15" s="2">
        <v>49615</v>
      </c>
      <c r="X15" s="2">
        <v>0</v>
      </c>
      <c r="Y15" s="2">
        <v>3466</v>
      </c>
      <c r="Z15" s="2">
        <v>0</v>
      </c>
      <c r="AA15" s="1">
        <f>Q15+S15+U15+W15+Y15</f>
        <v>90200</v>
      </c>
      <c r="AB15" s="13">
        <f>R15+T15+V15+X15+Z15</f>
        <v>0</v>
      </c>
      <c r="AC15" s="14">
        <f>AA15+AB15</f>
        <v>90200</v>
      </c>
      <c r="AE15" s="3" t="s">
        <v>12</v>
      </c>
      <c r="AF15" s="2">
        <f>IFERROR(B15/Q15, "N.A.")</f>
        <v>7436.1992054990151</v>
      </c>
      <c r="AG15" s="2" t="str">
        <f t="shared" ref="AG15:AR19" si="0">IFERROR(C15/R15, "N.A.")</f>
        <v>N.A.</v>
      </c>
      <c r="AH15" s="2">
        <f t="shared" si="0"/>
        <v>8551.0302395601502</v>
      </c>
      <c r="AI15" s="2" t="str">
        <f t="shared" si="0"/>
        <v>N.A.</v>
      </c>
      <c r="AJ15" s="2">
        <f t="shared" si="0"/>
        <v>11202.739542114188</v>
      </c>
      <c r="AK15" s="2" t="str">
        <f t="shared" si="0"/>
        <v>N.A.</v>
      </c>
      <c r="AL15" s="2">
        <f t="shared" si="0"/>
        <v>4354.9073062581892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5845.4682705099776</v>
      </c>
      <c r="AQ15" s="13" t="str">
        <f t="shared" si="0"/>
        <v>N.A.</v>
      </c>
      <c r="AR15" s="14">
        <f t="shared" si="0"/>
        <v>5845.4682705099776</v>
      </c>
    </row>
    <row r="16" spans="1:44" ht="15" customHeight="1" thickBot="1" x14ac:dyDescent="0.3">
      <c r="A16" s="3" t="s">
        <v>13</v>
      </c>
      <c r="B16" s="2">
        <v>86391882.999999985</v>
      </c>
      <c r="C16" s="2">
        <v>6147000</v>
      </c>
      <c r="D16" s="2">
        <v>564375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86956257.999999985</v>
      </c>
      <c r="M16" s="13">
        <f t="shared" si="1"/>
        <v>6147000</v>
      </c>
      <c r="N16" s="14">
        <f t="shared" ref="N16:N18" si="2">L16+M16</f>
        <v>93103257.999999985</v>
      </c>
      <c r="P16" s="3" t="s">
        <v>13</v>
      </c>
      <c r="Q16" s="2">
        <v>16910</v>
      </c>
      <c r="R16" s="2">
        <v>687</v>
      </c>
      <c r="S16" s="2">
        <v>175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17085</v>
      </c>
      <c r="AB16" s="13">
        <f t="shared" si="3"/>
        <v>687</v>
      </c>
      <c r="AC16" s="14">
        <f t="shared" ref="AC16:AC18" si="4">AA16+AB16</f>
        <v>17772</v>
      </c>
      <c r="AE16" s="3" t="s">
        <v>13</v>
      </c>
      <c r="AF16" s="2">
        <f t="shared" ref="AF16:AF19" si="5">IFERROR(B16/Q16, "N.A.")</f>
        <v>5108.9227084565337</v>
      </c>
      <c r="AG16" s="2">
        <f t="shared" si="0"/>
        <v>8947.5982532751095</v>
      </c>
      <c r="AH16" s="2">
        <f t="shared" si="0"/>
        <v>3225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5089.6258706467652</v>
      </c>
      <c r="AQ16" s="13">
        <f t="shared" si="0"/>
        <v>8947.5982532751095</v>
      </c>
      <c r="AR16" s="14">
        <f t="shared" si="0"/>
        <v>5238.7608597794278</v>
      </c>
    </row>
    <row r="17" spans="1:44" ht="15" customHeight="1" thickBot="1" x14ac:dyDescent="0.3">
      <c r="A17" s="3" t="s">
        <v>14</v>
      </c>
      <c r="B17" s="2">
        <v>288842157.99999988</v>
      </c>
      <c r="C17" s="2">
        <v>1979664661.0000019</v>
      </c>
      <c r="D17" s="2">
        <v>104347531</v>
      </c>
      <c r="E17" s="2">
        <v>78241760.000000015</v>
      </c>
      <c r="F17" s="2"/>
      <c r="G17" s="2">
        <v>129506799.99999999</v>
      </c>
      <c r="H17" s="2"/>
      <c r="I17" s="2">
        <v>115890020.00000001</v>
      </c>
      <c r="J17" s="2">
        <v>0</v>
      </c>
      <c r="K17" s="2"/>
      <c r="L17" s="1">
        <f t="shared" si="1"/>
        <v>393189688.99999988</v>
      </c>
      <c r="M17" s="13">
        <f t="shared" si="1"/>
        <v>2303303241.0000019</v>
      </c>
      <c r="N17" s="14">
        <f t="shared" si="2"/>
        <v>2696492930.0000019</v>
      </c>
      <c r="P17" s="3" t="s">
        <v>14</v>
      </c>
      <c r="Q17" s="2">
        <v>48304</v>
      </c>
      <c r="R17" s="2">
        <v>253097</v>
      </c>
      <c r="S17" s="2">
        <v>12588</v>
      </c>
      <c r="T17" s="2">
        <v>5808</v>
      </c>
      <c r="U17" s="2">
        <v>0</v>
      </c>
      <c r="V17" s="2">
        <v>11586</v>
      </c>
      <c r="W17" s="2">
        <v>0</v>
      </c>
      <c r="X17" s="2">
        <v>17654</v>
      </c>
      <c r="Y17" s="2">
        <v>4635</v>
      </c>
      <c r="Z17" s="2">
        <v>0</v>
      </c>
      <c r="AA17" s="1">
        <f t="shared" si="3"/>
        <v>65527</v>
      </c>
      <c r="AB17" s="13">
        <f t="shared" si="3"/>
        <v>288145</v>
      </c>
      <c r="AC17" s="14">
        <f t="shared" si="4"/>
        <v>353672</v>
      </c>
      <c r="AE17" s="3" t="s">
        <v>14</v>
      </c>
      <c r="AF17" s="2">
        <f t="shared" si="5"/>
        <v>5979.6736916197387</v>
      </c>
      <c r="AG17" s="2">
        <f t="shared" si="0"/>
        <v>7821.7626483127096</v>
      </c>
      <c r="AH17" s="2">
        <f t="shared" si="0"/>
        <v>8289.4447886876387</v>
      </c>
      <c r="AI17" s="2">
        <f t="shared" si="0"/>
        <v>13471.377410468322</v>
      </c>
      <c r="AJ17" s="2" t="str">
        <f t="shared" si="0"/>
        <v>N.A.</v>
      </c>
      <c r="AK17" s="2">
        <f t="shared" si="0"/>
        <v>11177.86984291386</v>
      </c>
      <c r="AL17" s="2" t="str">
        <f t="shared" si="0"/>
        <v>N.A.</v>
      </c>
      <c r="AM17" s="2">
        <f t="shared" si="0"/>
        <v>6564.5190891582652</v>
      </c>
      <c r="AN17" s="2">
        <f t="shared" si="0"/>
        <v>0</v>
      </c>
      <c r="AO17" s="2" t="str">
        <f t="shared" si="0"/>
        <v>N.A.</v>
      </c>
      <c r="AP17" s="15">
        <f t="shared" si="0"/>
        <v>6000.422558639948</v>
      </c>
      <c r="AQ17" s="13">
        <f t="shared" si="0"/>
        <v>7993.5561644311092</v>
      </c>
      <c r="AR17" s="14">
        <f t="shared" si="0"/>
        <v>7624.2759675631714</v>
      </c>
    </row>
    <row r="18" spans="1:44" ht="15" customHeight="1" thickBot="1" x14ac:dyDescent="0.3">
      <c r="A18" s="3" t="s">
        <v>15</v>
      </c>
      <c r="B18" s="2">
        <v>3526430</v>
      </c>
      <c r="C18" s="2"/>
      <c r="D18" s="2">
        <v>3508800</v>
      </c>
      <c r="E18" s="2"/>
      <c r="F18" s="2"/>
      <c r="G18" s="2"/>
      <c r="H18" s="2">
        <v>801520</v>
      </c>
      <c r="I18" s="2"/>
      <c r="J18" s="2">
        <v>0</v>
      </c>
      <c r="K18" s="2"/>
      <c r="L18" s="1">
        <f t="shared" si="1"/>
        <v>7836750</v>
      </c>
      <c r="M18" s="13">
        <f t="shared" si="1"/>
        <v>0</v>
      </c>
      <c r="N18" s="14">
        <f t="shared" si="2"/>
        <v>7836750</v>
      </c>
      <c r="P18" s="3" t="s">
        <v>15</v>
      </c>
      <c r="Q18" s="2">
        <v>278</v>
      </c>
      <c r="R18" s="2">
        <v>0</v>
      </c>
      <c r="S18" s="2">
        <v>272</v>
      </c>
      <c r="T18" s="2">
        <v>0</v>
      </c>
      <c r="U18" s="2">
        <v>0</v>
      </c>
      <c r="V18" s="2">
        <v>0</v>
      </c>
      <c r="W18" s="2">
        <v>747</v>
      </c>
      <c r="X18" s="2">
        <v>0</v>
      </c>
      <c r="Y18" s="2">
        <v>124</v>
      </c>
      <c r="Z18" s="2">
        <v>0</v>
      </c>
      <c r="AA18" s="1">
        <f t="shared" si="3"/>
        <v>1421</v>
      </c>
      <c r="AB18" s="13">
        <f t="shared" si="3"/>
        <v>0</v>
      </c>
      <c r="AC18" s="21">
        <f t="shared" si="4"/>
        <v>1421</v>
      </c>
      <c r="AE18" s="3" t="s">
        <v>15</v>
      </c>
      <c r="AF18" s="2">
        <f t="shared" si="5"/>
        <v>12685</v>
      </c>
      <c r="AG18" s="2" t="str">
        <f t="shared" si="0"/>
        <v>N.A.</v>
      </c>
      <c r="AH18" s="2">
        <f t="shared" si="0"/>
        <v>12900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1072.9852744310576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5514.9542575650948</v>
      </c>
      <c r="AQ18" s="13" t="str">
        <f t="shared" si="0"/>
        <v>N.A.</v>
      </c>
      <c r="AR18" s="14">
        <f t="shared" si="0"/>
        <v>5514.9542575650948</v>
      </c>
    </row>
    <row r="19" spans="1:44" ht="15" customHeight="1" thickBot="1" x14ac:dyDescent="0.3">
      <c r="A19" s="4" t="s">
        <v>16</v>
      </c>
      <c r="B19" s="2">
        <v>545361078.00000048</v>
      </c>
      <c r="C19" s="2">
        <v>1985811660.9999993</v>
      </c>
      <c r="D19" s="2">
        <v>173742025.99999997</v>
      </c>
      <c r="E19" s="2">
        <v>78241760.000000015</v>
      </c>
      <c r="F19" s="2">
        <v>79270585</v>
      </c>
      <c r="G19" s="2">
        <v>129506799.99999999</v>
      </c>
      <c r="H19" s="2">
        <v>216870245.99999988</v>
      </c>
      <c r="I19" s="2">
        <v>115890020.00000001</v>
      </c>
      <c r="J19" s="2">
        <v>0</v>
      </c>
      <c r="K19" s="2"/>
      <c r="L19" s="1">
        <f t="shared" ref="L19" si="6">B19+D19+F19+H19+J19</f>
        <v>1015243935.0000004</v>
      </c>
      <c r="M19" s="13">
        <f t="shared" ref="M19" si="7">C19+E19+G19+I19+K19</f>
        <v>2309450240.999999</v>
      </c>
      <c r="N19" s="21">
        <f t="shared" ref="N19" si="8">L19+M19</f>
        <v>3324694175.9999995</v>
      </c>
      <c r="P19" s="4" t="s">
        <v>16</v>
      </c>
      <c r="Q19" s="2">
        <v>87896</v>
      </c>
      <c r="R19" s="2">
        <v>253784</v>
      </c>
      <c r="S19" s="2">
        <v>20674</v>
      </c>
      <c r="T19" s="2">
        <v>5808</v>
      </c>
      <c r="U19" s="2">
        <v>7076</v>
      </c>
      <c r="V19" s="2">
        <v>11586</v>
      </c>
      <c r="W19" s="2">
        <v>50362</v>
      </c>
      <c r="X19" s="2">
        <v>17654</v>
      </c>
      <c r="Y19" s="2">
        <v>8225</v>
      </c>
      <c r="Z19" s="2">
        <v>0</v>
      </c>
      <c r="AA19" s="1">
        <f t="shared" ref="AA19" si="9">Q19+S19+U19+W19+Y19</f>
        <v>174233</v>
      </c>
      <c r="AB19" s="13">
        <f t="shared" ref="AB19" si="10">R19+T19+V19+X19+Z19</f>
        <v>288832</v>
      </c>
      <c r="AC19" s="14">
        <f t="shared" ref="AC19" si="11">AA19+AB19</f>
        <v>463065</v>
      </c>
      <c r="AE19" s="4" t="s">
        <v>16</v>
      </c>
      <c r="AF19" s="2">
        <f t="shared" si="5"/>
        <v>6204.6177072904393</v>
      </c>
      <c r="AG19" s="2">
        <f t="shared" si="0"/>
        <v>7824.8103150710813</v>
      </c>
      <c r="AH19" s="2">
        <f t="shared" si="0"/>
        <v>8403.8902002515224</v>
      </c>
      <c r="AI19" s="2">
        <f t="shared" si="0"/>
        <v>13471.377410468322</v>
      </c>
      <c r="AJ19" s="2">
        <f t="shared" si="0"/>
        <v>11202.739542114188</v>
      </c>
      <c r="AK19" s="2">
        <f t="shared" si="0"/>
        <v>11177.86984291386</v>
      </c>
      <c r="AL19" s="2">
        <f t="shared" si="0"/>
        <v>4306.2278305071259</v>
      </c>
      <c r="AM19" s="2">
        <f t="shared" si="0"/>
        <v>6564.5190891582652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5826.9325271332091</v>
      </c>
      <c r="AQ19" s="13">
        <f t="shared" ref="AQ19" si="13">IFERROR(M19/AB19, "N.A.")</f>
        <v>7995.8253967704377</v>
      </c>
      <c r="AR19" s="14">
        <f t="shared" ref="AR19" si="14">IFERROR(N19/AC19, "N.A.")</f>
        <v>7179.7570017168209</v>
      </c>
    </row>
    <row r="20" spans="1:44" ht="15" customHeight="1" thickBot="1" x14ac:dyDescent="0.3">
      <c r="A20" s="5" t="s">
        <v>0</v>
      </c>
      <c r="B20" s="47">
        <f>B19+C19</f>
        <v>2531172739</v>
      </c>
      <c r="C20" s="48"/>
      <c r="D20" s="47">
        <f>D19+E19</f>
        <v>251983786</v>
      </c>
      <c r="E20" s="48"/>
      <c r="F20" s="47">
        <f>F19+G19</f>
        <v>208777385</v>
      </c>
      <c r="G20" s="48"/>
      <c r="H20" s="47">
        <f>H19+I19</f>
        <v>332760265.99999988</v>
      </c>
      <c r="I20" s="48"/>
      <c r="J20" s="47">
        <f>J19+K19</f>
        <v>0</v>
      </c>
      <c r="K20" s="48"/>
      <c r="L20" s="47">
        <f>L19+M19</f>
        <v>3324694175.9999995</v>
      </c>
      <c r="M20" s="49"/>
      <c r="N20" s="22">
        <f>B20+D20+F20+H20+J20</f>
        <v>3324694176</v>
      </c>
      <c r="P20" s="5" t="s">
        <v>0</v>
      </c>
      <c r="Q20" s="47">
        <f>Q19+R19</f>
        <v>341680</v>
      </c>
      <c r="R20" s="48"/>
      <c r="S20" s="47">
        <f>S19+T19</f>
        <v>26482</v>
      </c>
      <c r="T20" s="48"/>
      <c r="U20" s="47">
        <f>U19+V19</f>
        <v>18662</v>
      </c>
      <c r="V20" s="48"/>
      <c r="W20" s="47">
        <f>W19+X19</f>
        <v>68016</v>
      </c>
      <c r="X20" s="48"/>
      <c r="Y20" s="47">
        <f>Y19+Z19</f>
        <v>8225</v>
      </c>
      <c r="Z20" s="48"/>
      <c r="AA20" s="47">
        <f>AA19+AB19</f>
        <v>463065</v>
      </c>
      <c r="AB20" s="48"/>
      <c r="AC20" s="23">
        <f>Q20+S20+U20+W20+Y20</f>
        <v>463065</v>
      </c>
      <c r="AE20" s="5" t="s">
        <v>0</v>
      </c>
      <c r="AF20" s="27">
        <f>IFERROR(B20/Q20,"N.A.")</f>
        <v>7408.0213620931863</v>
      </c>
      <c r="AG20" s="28"/>
      <c r="AH20" s="27">
        <f>IFERROR(D20/S20,"N.A.")</f>
        <v>9515.2853258817304</v>
      </c>
      <c r="AI20" s="28"/>
      <c r="AJ20" s="27">
        <f>IFERROR(F20/U20,"N.A.")</f>
        <v>11187.299592755331</v>
      </c>
      <c r="AK20" s="28"/>
      <c r="AL20" s="27">
        <f>IFERROR(H20/W20,"N.A.")</f>
        <v>4892.3821747824022</v>
      </c>
      <c r="AM20" s="28"/>
      <c r="AN20" s="27">
        <f>IFERROR(J20/Y20,"N.A.")</f>
        <v>0</v>
      </c>
      <c r="AO20" s="28"/>
      <c r="AP20" s="27">
        <f>IFERROR(L20/AA20,"N.A.")</f>
        <v>7179.7570017168209</v>
      </c>
      <c r="AQ20" s="28"/>
      <c r="AR20" s="16">
        <f>IFERROR(N20/AC20, "N.A.")</f>
        <v>7179.7570017168218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142365054.99999994</v>
      </c>
      <c r="C27" s="2"/>
      <c r="D27" s="2">
        <v>63030279.999999985</v>
      </c>
      <c r="E27" s="2"/>
      <c r="F27" s="2">
        <v>66778439.999999993</v>
      </c>
      <c r="G27" s="2"/>
      <c r="H27" s="2">
        <v>149331686</v>
      </c>
      <c r="I27" s="2"/>
      <c r="J27" s="2">
        <v>0</v>
      </c>
      <c r="K27" s="2"/>
      <c r="L27" s="1">
        <f>B27+D27+F27+H27+J27</f>
        <v>421505460.99999994</v>
      </c>
      <c r="M27" s="13">
        <f>C27+E27+G27+I27+K27</f>
        <v>0</v>
      </c>
      <c r="N27" s="14">
        <f>L27+M27</f>
        <v>421505460.99999994</v>
      </c>
      <c r="P27" s="3" t="s">
        <v>12</v>
      </c>
      <c r="Q27" s="2">
        <v>17412</v>
      </c>
      <c r="R27" s="2">
        <v>0</v>
      </c>
      <c r="S27" s="2">
        <v>7209</v>
      </c>
      <c r="T27" s="2">
        <v>0</v>
      </c>
      <c r="U27" s="2">
        <v>6040</v>
      </c>
      <c r="V27" s="2">
        <v>0</v>
      </c>
      <c r="W27" s="2">
        <v>27601</v>
      </c>
      <c r="X27" s="2">
        <v>0</v>
      </c>
      <c r="Y27" s="2">
        <v>1133</v>
      </c>
      <c r="Z27" s="2">
        <v>0</v>
      </c>
      <c r="AA27" s="1">
        <f>Q27+S27+U27+W27+Y27</f>
        <v>59395</v>
      </c>
      <c r="AB27" s="13">
        <f>R27+T27+V27+X27+Z27</f>
        <v>0</v>
      </c>
      <c r="AC27" s="14">
        <f>AA27+AB27</f>
        <v>59395</v>
      </c>
      <c r="AE27" s="3" t="s">
        <v>12</v>
      </c>
      <c r="AF27" s="2">
        <f>IFERROR(B27/Q27, "N.A.")</f>
        <v>8176.260912014699</v>
      </c>
      <c r="AG27" s="2" t="str">
        <f t="shared" ref="AG27:AR31" si="15">IFERROR(C27/R27, "N.A.")</f>
        <v>N.A.</v>
      </c>
      <c r="AH27" s="2">
        <f t="shared" si="15"/>
        <v>8743.2764599805778</v>
      </c>
      <c r="AI27" s="2" t="str">
        <f t="shared" si="15"/>
        <v>N.A.</v>
      </c>
      <c r="AJ27" s="2">
        <f t="shared" si="15"/>
        <v>11056.03311258278</v>
      </c>
      <c r="AK27" s="2" t="str">
        <f t="shared" si="15"/>
        <v>N.A.</v>
      </c>
      <c r="AL27" s="2">
        <f t="shared" si="15"/>
        <v>5410.3723053512558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7096.6488930044607</v>
      </c>
      <c r="AQ27" s="13" t="str">
        <f t="shared" si="15"/>
        <v>N.A.</v>
      </c>
      <c r="AR27" s="14">
        <f t="shared" si="15"/>
        <v>7096.6488930044607</v>
      </c>
    </row>
    <row r="28" spans="1:44" ht="15" customHeight="1" thickBot="1" x14ac:dyDescent="0.3">
      <c r="A28" s="3" t="s">
        <v>13</v>
      </c>
      <c r="B28" s="2">
        <v>6646900</v>
      </c>
      <c r="C28" s="2">
        <v>6147000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6646900</v>
      </c>
      <c r="M28" s="13">
        <f t="shared" si="16"/>
        <v>6147000</v>
      </c>
      <c r="N28" s="14">
        <f t="shared" ref="N28:N30" si="17">L28+M28</f>
        <v>12793900</v>
      </c>
      <c r="P28" s="3" t="s">
        <v>13</v>
      </c>
      <c r="Q28" s="2">
        <v>1103</v>
      </c>
      <c r="R28" s="2">
        <v>687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1103</v>
      </c>
      <c r="AB28" s="13">
        <f t="shared" si="18"/>
        <v>687</v>
      </c>
      <c r="AC28" s="14">
        <f t="shared" ref="AC28:AC30" si="19">AA28+AB28</f>
        <v>1790</v>
      </c>
      <c r="AE28" s="3" t="s">
        <v>13</v>
      </c>
      <c r="AF28" s="2">
        <f t="shared" ref="AF28:AF31" si="20">IFERROR(B28/Q28, "N.A.")</f>
        <v>6026.201269265639</v>
      </c>
      <c r="AG28" s="2">
        <f t="shared" si="15"/>
        <v>8947.5982532751095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6026.201269265639</v>
      </c>
      <c r="AQ28" s="13">
        <f t="shared" si="15"/>
        <v>8947.5982532751095</v>
      </c>
      <c r="AR28" s="14">
        <f t="shared" si="15"/>
        <v>7147.4301675977649</v>
      </c>
    </row>
    <row r="29" spans="1:44" ht="15" customHeight="1" thickBot="1" x14ac:dyDescent="0.3">
      <c r="A29" s="3" t="s">
        <v>14</v>
      </c>
      <c r="B29" s="2">
        <v>193830904.00000003</v>
      </c>
      <c r="C29" s="2">
        <v>1322026214.000001</v>
      </c>
      <c r="D29" s="2">
        <v>88479821.00000003</v>
      </c>
      <c r="E29" s="2">
        <v>64441660.000000015</v>
      </c>
      <c r="F29" s="2"/>
      <c r="G29" s="2">
        <v>94725560</v>
      </c>
      <c r="H29" s="2"/>
      <c r="I29" s="2">
        <v>99164040.000000015</v>
      </c>
      <c r="J29" s="2">
        <v>0</v>
      </c>
      <c r="K29" s="2"/>
      <c r="L29" s="1">
        <f t="shared" si="16"/>
        <v>282310725.00000006</v>
      </c>
      <c r="M29" s="13">
        <f t="shared" si="16"/>
        <v>1580357474.000001</v>
      </c>
      <c r="N29" s="14">
        <f t="shared" si="17"/>
        <v>1862668199.000001</v>
      </c>
      <c r="P29" s="3" t="s">
        <v>14</v>
      </c>
      <c r="Q29" s="2">
        <v>28139</v>
      </c>
      <c r="R29" s="2">
        <v>157327</v>
      </c>
      <c r="S29" s="2">
        <v>9002</v>
      </c>
      <c r="T29" s="2">
        <v>3863</v>
      </c>
      <c r="U29" s="2">
        <v>0</v>
      </c>
      <c r="V29" s="2">
        <v>8513</v>
      </c>
      <c r="W29" s="2">
        <v>0</v>
      </c>
      <c r="X29" s="2">
        <v>12066</v>
      </c>
      <c r="Y29" s="2">
        <v>1062</v>
      </c>
      <c r="Z29" s="2">
        <v>0</v>
      </c>
      <c r="AA29" s="1">
        <f t="shared" si="18"/>
        <v>38203</v>
      </c>
      <c r="AB29" s="13">
        <f t="shared" si="18"/>
        <v>181769</v>
      </c>
      <c r="AC29" s="14">
        <f t="shared" si="19"/>
        <v>219972</v>
      </c>
      <c r="AE29" s="3" t="s">
        <v>14</v>
      </c>
      <c r="AF29" s="2">
        <f t="shared" si="20"/>
        <v>6888.3366146629241</v>
      </c>
      <c r="AG29" s="2">
        <f t="shared" si="15"/>
        <v>8403.0472455459076</v>
      </c>
      <c r="AH29" s="2">
        <f t="shared" si="15"/>
        <v>9828.9070206620781</v>
      </c>
      <c r="AI29" s="2">
        <f t="shared" si="15"/>
        <v>16681.765467253434</v>
      </c>
      <c r="AJ29" s="2" t="str">
        <f t="shared" si="15"/>
        <v>N.A.</v>
      </c>
      <c r="AK29" s="2">
        <f t="shared" si="15"/>
        <v>11127.16551157054</v>
      </c>
      <c r="AL29" s="2" t="str">
        <f t="shared" si="15"/>
        <v>N.A.</v>
      </c>
      <c r="AM29" s="2">
        <f t="shared" si="15"/>
        <v>8218.4684236698176</v>
      </c>
      <c r="AN29" s="2">
        <f t="shared" si="15"/>
        <v>0</v>
      </c>
      <c r="AO29" s="2" t="str">
        <f t="shared" si="15"/>
        <v>N.A.</v>
      </c>
      <c r="AP29" s="15">
        <f t="shared" si="15"/>
        <v>7389.7527681072179</v>
      </c>
      <c r="AQ29" s="13">
        <f t="shared" si="15"/>
        <v>8694.3179199973638</v>
      </c>
      <c r="AR29" s="14">
        <f t="shared" si="15"/>
        <v>8467.7513456258112</v>
      </c>
    </row>
    <row r="30" spans="1:44" ht="15" customHeight="1" thickBot="1" x14ac:dyDescent="0.3">
      <c r="A30" s="3" t="s">
        <v>15</v>
      </c>
      <c r="B30" s="2">
        <v>3526430</v>
      </c>
      <c r="C30" s="2"/>
      <c r="D30" s="2">
        <v>3508800</v>
      </c>
      <c r="E30" s="2"/>
      <c r="F30" s="2"/>
      <c r="G30" s="2"/>
      <c r="H30" s="2">
        <v>0</v>
      </c>
      <c r="I30" s="2"/>
      <c r="J30" s="2"/>
      <c r="K30" s="2"/>
      <c r="L30" s="1">
        <f t="shared" si="16"/>
        <v>7035230</v>
      </c>
      <c r="M30" s="13">
        <f t="shared" si="16"/>
        <v>0</v>
      </c>
      <c r="N30" s="14">
        <f t="shared" si="17"/>
        <v>7035230</v>
      </c>
      <c r="P30" s="3" t="s">
        <v>15</v>
      </c>
      <c r="Q30" s="2">
        <v>278</v>
      </c>
      <c r="R30" s="2">
        <v>0</v>
      </c>
      <c r="S30" s="2">
        <v>272</v>
      </c>
      <c r="T30" s="2">
        <v>0</v>
      </c>
      <c r="U30" s="2">
        <v>0</v>
      </c>
      <c r="V30" s="2">
        <v>0</v>
      </c>
      <c r="W30" s="2">
        <v>283</v>
      </c>
      <c r="X30" s="2">
        <v>0</v>
      </c>
      <c r="Y30" s="2">
        <v>0</v>
      </c>
      <c r="Z30" s="2">
        <v>0</v>
      </c>
      <c r="AA30" s="1">
        <f t="shared" si="18"/>
        <v>833</v>
      </c>
      <c r="AB30" s="13">
        <f t="shared" si="18"/>
        <v>0</v>
      </c>
      <c r="AC30" s="21">
        <f t="shared" si="19"/>
        <v>833</v>
      </c>
      <c r="AE30" s="3" t="s">
        <v>15</v>
      </c>
      <c r="AF30" s="2">
        <f t="shared" si="20"/>
        <v>12685</v>
      </c>
      <c r="AG30" s="2" t="str">
        <f t="shared" si="15"/>
        <v>N.A.</v>
      </c>
      <c r="AH30" s="2">
        <f t="shared" si="15"/>
        <v>12900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8445.6542617046816</v>
      </c>
      <c r="AQ30" s="13" t="str">
        <f t="shared" si="15"/>
        <v>N.A.</v>
      </c>
      <c r="AR30" s="14">
        <f t="shared" si="15"/>
        <v>8445.6542617046816</v>
      </c>
    </row>
    <row r="31" spans="1:44" ht="15" customHeight="1" thickBot="1" x14ac:dyDescent="0.3">
      <c r="A31" s="4" t="s">
        <v>16</v>
      </c>
      <c r="B31" s="2">
        <v>346369288.99999976</v>
      </c>
      <c r="C31" s="2">
        <v>1328173214.000001</v>
      </c>
      <c r="D31" s="2">
        <v>155018900.99999997</v>
      </c>
      <c r="E31" s="2">
        <v>64441660.000000015</v>
      </c>
      <c r="F31" s="2">
        <v>66778439.999999993</v>
      </c>
      <c r="G31" s="2">
        <v>94725560</v>
      </c>
      <c r="H31" s="2">
        <v>149331686</v>
      </c>
      <c r="I31" s="2">
        <v>99164040.000000015</v>
      </c>
      <c r="J31" s="2">
        <v>0</v>
      </c>
      <c r="K31" s="2"/>
      <c r="L31" s="1">
        <f t="shared" ref="L31" si="21">B31+D31+F31+H31+J31</f>
        <v>717498315.99999976</v>
      </c>
      <c r="M31" s="13">
        <f t="shared" ref="M31" si="22">C31+E31+G31+I31+K31</f>
        <v>1586504474.000001</v>
      </c>
      <c r="N31" s="21">
        <f t="shared" ref="N31" si="23">L31+M31</f>
        <v>2304002790.000001</v>
      </c>
      <c r="P31" s="4" t="s">
        <v>16</v>
      </c>
      <c r="Q31" s="2">
        <v>46932</v>
      </c>
      <c r="R31" s="2">
        <v>158014</v>
      </c>
      <c r="S31" s="2">
        <v>16483</v>
      </c>
      <c r="T31" s="2">
        <v>3863</v>
      </c>
      <c r="U31" s="2">
        <v>6040</v>
      </c>
      <c r="V31" s="2">
        <v>8513</v>
      </c>
      <c r="W31" s="2">
        <v>27884</v>
      </c>
      <c r="X31" s="2">
        <v>12066</v>
      </c>
      <c r="Y31" s="2">
        <v>2195</v>
      </c>
      <c r="Z31" s="2">
        <v>0</v>
      </c>
      <c r="AA31" s="1">
        <f t="shared" ref="AA31" si="24">Q31+S31+U31+W31+Y31</f>
        <v>99534</v>
      </c>
      <c r="AB31" s="13">
        <f t="shared" ref="AB31" si="25">R31+T31+V31+X31+Z31</f>
        <v>182456</v>
      </c>
      <c r="AC31" s="14">
        <f t="shared" ref="AC31" si="26">AA31+AB31</f>
        <v>281990</v>
      </c>
      <c r="AE31" s="4" t="s">
        <v>16</v>
      </c>
      <c r="AF31" s="2">
        <f t="shared" si="20"/>
        <v>7380.2371303161972</v>
      </c>
      <c r="AG31" s="2">
        <f t="shared" si="15"/>
        <v>8405.4147986887292</v>
      </c>
      <c r="AH31" s="2">
        <f t="shared" si="15"/>
        <v>9404.7746769398764</v>
      </c>
      <c r="AI31" s="2">
        <f t="shared" si="15"/>
        <v>16681.765467253434</v>
      </c>
      <c r="AJ31" s="2">
        <f t="shared" si="15"/>
        <v>11056.03311258278</v>
      </c>
      <c r="AK31" s="2">
        <f t="shared" si="15"/>
        <v>11127.16551157054</v>
      </c>
      <c r="AL31" s="2">
        <f t="shared" si="15"/>
        <v>5355.4614115621862</v>
      </c>
      <c r="AM31" s="2">
        <f t="shared" si="15"/>
        <v>8218.4684236698176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7208.575120059475</v>
      </c>
      <c r="AQ31" s="13">
        <f t="shared" ref="AQ31" si="28">IFERROR(M31/AB31, "N.A.")</f>
        <v>8695.271594247386</v>
      </c>
      <c r="AR31" s="14">
        <f t="shared" ref="AR31" si="29">IFERROR(N31/AC31, "N.A.")</f>
        <v>8170.51239405653</v>
      </c>
    </row>
    <row r="32" spans="1:44" ht="15" customHeight="1" thickBot="1" x14ac:dyDescent="0.3">
      <c r="A32" s="5" t="s">
        <v>0</v>
      </c>
      <c r="B32" s="47">
        <f>B31+C31</f>
        <v>1674542503.0000007</v>
      </c>
      <c r="C32" s="48"/>
      <c r="D32" s="47">
        <f>D31+E31</f>
        <v>219460561</v>
      </c>
      <c r="E32" s="48"/>
      <c r="F32" s="47">
        <f>F31+G31</f>
        <v>161504000</v>
      </c>
      <c r="G32" s="48"/>
      <c r="H32" s="47">
        <f>H31+I31</f>
        <v>248495726</v>
      </c>
      <c r="I32" s="48"/>
      <c r="J32" s="47">
        <f>J31+K31</f>
        <v>0</v>
      </c>
      <c r="K32" s="48"/>
      <c r="L32" s="47">
        <f>L31+M31</f>
        <v>2304002790.000001</v>
      </c>
      <c r="M32" s="49"/>
      <c r="N32" s="22">
        <f>B32+D32+F32+H32+J32</f>
        <v>2304002790.000001</v>
      </c>
      <c r="P32" s="5" t="s">
        <v>0</v>
      </c>
      <c r="Q32" s="47">
        <f>Q31+R31</f>
        <v>204946</v>
      </c>
      <c r="R32" s="48"/>
      <c r="S32" s="47">
        <f>S31+T31</f>
        <v>20346</v>
      </c>
      <c r="T32" s="48"/>
      <c r="U32" s="47">
        <f>U31+V31</f>
        <v>14553</v>
      </c>
      <c r="V32" s="48"/>
      <c r="W32" s="47">
        <f>W31+X31</f>
        <v>39950</v>
      </c>
      <c r="X32" s="48"/>
      <c r="Y32" s="47">
        <f>Y31+Z31</f>
        <v>2195</v>
      </c>
      <c r="Z32" s="48"/>
      <c r="AA32" s="47">
        <f>AA31+AB31</f>
        <v>281990</v>
      </c>
      <c r="AB32" s="48"/>
      <c r="AC32" s="23">
        <f>Q32+S32+U32+W32+Y32</f>
        <v>281990</v>
      </c>
      <c r="AE32" s="5" t="s">
        <v>0</v>
      </c>
      <c r="AF32" s="27">
        <f>IFERROR(B32/Q32,"N.A.")</f>
        <v>8170.6522840162806</v>
      </c>
      <c r="AG32" s="28"/>
      <c r="AH32" s="27">
        <f>IFERROR(D32/S32,"N.A.")</f>
        <v>10786.422933254693</v>
      </c>
      <c r="AI32" s="28"/>
      <c r="AJ32" s="27">
        <f>IFERROR(F32/U32,"N.A.")</f>
        <v>11097.643097643098</v>
      </c>
      <c r="AK32" s="28"/>
      <c r="AL32" s="27">
        <f>IFERROR(H32/W32,"N.A.")</f>
        <v>6220.1683604505633</v>
      </c>
      <c r="AM32" s="28"/>
      <c r="AN32" s="27">
        <f>IFERROR(J32/Y32,"N.A.")</f>
        <v>0</v>
      </c>
      <c r="AO32" s="28"/>
      <c r="AP32" s="27">
        <f>IFERROR(L32/AA32,"N.A.")</f>
        <v>8170.51239405653</v>
      </c>
      <c r="AQ32" s="28"/>
      <c r="AR32" s="16">
        <f>IFERROR(N32/AC32, "N.A.")</f>
        <v>8170.51239405653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24235552</v>
      </c>
      <c r="C39" s="2"/>
      <c r="D39" s="2">
        <v>2291040</v>
      </c>
      <c r="E39" s="2"/>
      <c r="F39" s="2">
        <v>12492145.000000002</v>
      </c>
      <c r="G39" s="2"/>
      <c r="H39" s="2">
        <v>66737039.999999993</v>
      </c>
      <c r="I39" s="2"/>
      <c r="J39" s="2">
        <v>0</v>
      </c>
      <c r="K39" s="2"/>
      <c r="L39" s="1">
        <f>B39+D39+F39+H39+J39</f>
        <v>105755777</v>
      </c>
      <c r="M39" s="13">
        <f>C39+E39+G39+I39+K39</f>
        <v>0</v>
      </c>
      <c r="N39" s="14">
        <f>L39+M39</f>
        <v>105755777</v>
      </c>
      <c r="P39" s="3" t="s">
        <v>12</v>
      </c>
      <c r="Q39" s="2">
        <v>4992</v>
      </c>
      <c r="R39" s="2">
        <v>0</v>
      </c>
      <c r="S39" s="2">
        <v>430</v>
      </c>
      <c r="T39" s="2">
        <v>0</v>
      </c>
      <c r="U39" s="2">
        <v>1036</v>
      </c>
      <c r="V39" s="2">
        <v>0</v>
      </c>
      <c r="W39" s="2">
        <v>22014</v>
      </c>
      <c r="X39" s="2">
        <v>0</v>
      </c>
      <c r="Y39" s="2">
        <v>2333</v>
      </c>
      <c r="Z39" s="2">
        <v>0</v>
      </c>
      <c r="AA39" s="1">
        <f>Q39+S39+U39+W39+Y39</f>
        <v>30805</v>
      </c>
      <c r="AB39" s="13">
        <f>R39+T39+V39+X39+Z39</f>
        <v>0</v>
      </c>
      <c r="AC39" s="14">
        <f>AA39+AB39</f>
        <v>30805</v>
      </c>
      <c r="AE39" s="3" t="s">
        <v>12</v>
      </c>
      <c r="AF39" s="2">
        <f>IFERROR(B39/Q39, "N.A.")</f>
        <v>4854.8782051282051</v>
      </c>
      <c r="AG39" s="2" t="str">
        <f t="shared" ref="AG39:AR43" si="30">IFERROR(C39/R39, "N.A.")</f>
        <v>N.A.</v>
      </c>
      <c r="AH39" s="2">
        <f t="shared" si="30"/>
        <v>5328</v>
      </c>
      <c r="AI39" s="2" t="str">
        <f t="shared" si="30"/>
        <v>N.A.</v>
      </c>
      <c r="AJ39" s="2">
        <f t="shared" si="30"/>
        <v>12058.05501930502</v>
      </c>
      <c r="AK39" s="2" t="str">
        <f t="shared" si="30"/>
        <v>N.A.</v>
      </c>
      <c r="AL39" s="2">
        <f t="shared" si="30"/>
        <v>3031.5726355955298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3433.0718065249148</v>
      </c>
      <c r="AQ39" s="13" t="str">
        <f t="shared" si="30"/>
        <v>N.A.</v>
      </c>
      <c r="AR39" s="14">
        <f t="shared" si="30"/>
        <v>3433.0718065249148</v>
      </c>
    </row>
    <row r="40" spans="1:44" ht="15" customHeight="1" thickBot="1" x14ac:dyDescent="0.3">
      <c r="A40" s="3" t="s">
        <v>13</v>
      </c>
      <c r="B40" s="2">
        <v>79744983.000000015</v>
      </c>
      <c r="C40" s="2"/>
      <c r="D40" s="2">
        <v>564375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80309358.000000015</v>
      </c>
      <c r="M40" s="13">
        <f t="shared" si="31"/>
        <v>0</v>
      </c>
      <c r="N40" s="14">
        <f t="shared" ref="N40:N42" si="32">L40+M40</f>
        <v>80309358.000000015</v>
      </c>
      <c r="P40" s="3" t="s">
        <v>13</v>
      </c>
      <c r="Q40" s="2">
        <v>15807</v>
      </c>
      <c r="R40" s="2">
        <v>0</v>
      </c>
      <c r="S40" s="2">
        <v>175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15982</v>
      </c>
      <c r="AB40" s="13">
        <f t="shared" si="33"/>
        <v>0</v>
      </c>
      <c r="AC40" s="14">
        <f t="shared" ref="AC40:AC42" si="34">AA40+AB40</f>
        <v>15982</v>
      </c>
      <c r="AE40" s="3" t="s">
        <v>13</v>
      </c>
      <c r="AF40" s="2">
        <f t="shared" ref="AF40:AF43" si="35">IFERROR(B40/Q40, "N.A.")</f>
        <v>5044.9157335357759</v>
      </c>
      <c r="AG40" s="2" t="str">
        <f t="shared" si="30"/>
        <v>N.A.</v>
      </c>
      <c r="AH40" s="2">
        <f t="shared" si="30"/>
        <v>3225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5024.9879864847962</v>
      </c>
      <c r="AQ40" s="13" t="str">
        <f t="shared" si="30"/>
        <v>N.A.</v>
      </c>
      <c r="AR40" s="14">
        <f t="shared" si="30"/>
        <v>5024.9879864847962</v>
      </c>
    </row>
    <row r="41" spans="1:44" ht="15" customHeight="1" thickBot="1" x14ac:dyDescent="0.3">
      <c r="A41" s="3" t="s">
        <v>14</v>
      </c>
      <c r="B41" s="2">
        <v>95011254.000000075</v>
      </c>
      <c r="C41" s="2">
        <v>657638447.00000036</v>
      </c>
      <c r="D41" s="2">
        <v>15867710.000000006</v>
      </c>
      <c r="E41" s="2">
        <v>13800100.000000002</v>
      </c>
      <c r="F41" s="2"/>
      <c r="G41" s="2">
        <v>34781239.999999993</v>
      </c>
      <c r="H41" s="2"/>
      <c r="I41" s="2">
        <v>16725980</v>
      </c>
      <c r="J41" s="2">
        <v>0</v>
      </c>
      <c r="K41" s="2"/>
      <c r="L41" s="1">
        <f t="shared" si="31"/>
        <v>110878964.00000007</v>
      </c>
      <c r="M41" s="13">
        <f t="shared" si="31"/>
        <v>722945767.00000036</v>
      </c>
      <c r="N41" s="14">
        <f t="shared" si="32"/>
        <v>833824731.00000048</v>
      </c>
      <c r="P41" s="3" t="s">
        <v>14</v>
      </c>
      <c r="Q41" s="2">
        <v>20165</v>
      </c>
      <c r="R41" s="2">
        <v>95770</v>
      </c>
      <c r="S41" s="2">
        <v>3586</v>
      </c>
      <c r="T41" s="2">
        <v>1945</v>
      </c>
      <c r="U41" s="2">
        <v>0</v>
      </c>
      <c r="V41" s="2">
        <v>3073</v>
      </c>
      <c r="W41" s="2">
        <v>0</v>
      </c>
      <c r="X41" s="2">
        <v>5588</v>
      </c>
      <c r="Y41" s="2">
        <v>3573</v>
      </c>
      <c r="Z41" s="2">
        <v>0</v>
      </c>
      <c r="AA41" s="1">
        <f t="shared" si="33"/>
        <v>27324</v>
      </c>
      <c r="AB41" s="13">
        <f t="shared" si="33"/>
        <v>106376</v>
      </c>
      <c r="AC41" s="14">
        <f t="shared" si="34"/>
        <v>133700</v>
      </c>
      <c r="AE41" s="3" t="s">
        <v>14</v>
      </c>
      <c r="AF41" s="2">
        <f t="shared" si="35"/>
        <v>4711.6912472105168</v>
      </c>
      <c r="AG41" s="2">
        <f t="shared" si="30"/>
        <v>6866.8523232745156</v>
      </c>
      <c r="AH41" s="2">
        <f t="shared" si="30"/>
        <v>4424.9051868377037</v>
      </c>
      <c r="AI41" s="2">
        <f t="shared" si="30"/>
        <v>7095.1670951156821</v>
      </c>
      <c r="AJ41" s="2" t="str">
        <f t="shared" si="30"/>
        <v>N.A.</v>
      </c>
      <c r="AK41" s="2">
        <f t="shared" si="30"/>
        <v>11318.333875691504</v>
      </c>
      <c r="AL41" s="2" t="str">
        <f t="shared" si="30"/>
        <v>N.A.</v>
      </c>
      <c r="AM41" s="2">
        <f t="shared" si="30"/>
        <v>2993.1961345740874</v>
      </c>
      <c r="AN41" s="2">
        <f t="shared" si="30"/>
        <v>0</v>
      </c>
      <c r="AO41" s="2" t="str">
        <f t="shared" si="30"/>
        <v>N.A.</v>
      </c>
      <c r="AP41" s="15">
        <f t="shared" si="30"/>
        <v>4057.9330991070151</v>
      </c>
      <c r="AQ41" s="13">
        <f t="shared" si="30"/>
        <v>6796.1360363239864</v>
      </c>
      <c r="AR41" s="14">
        <f t="shared" si="30"/>
        <v>6236.5350112191509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801520</v>
      </c>
      <c r="I42" s="2"/>
      <c r="J42" s="2">
        <v>0</v>
      </c>
      <c r="K42" s="2"/>
      <c r="L42" s="1">
        <f t="shared" si="31"/>
        <v>801520</v>
      </c>
      <c r="M42" s="13">
        <f t="shared" si="31"/>
        <v>0</v>
      </c>
      <c r="N42" s="14">
        <f t="shared" si="32"/>
        <v>801520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464</v>
      </c>
      <c r="X42" s="2">
        <v>0</v>
      </c>
      <c r="Y42" s="2">
        <v>124</v>
      </c>
      <c r="Z42" s="2">
        <v>0</v>
      </c>
      <c r="AA42" s="1">
        <f t="shared" si="33"/>
        <v>588</v>
      </c>
      <c r="AB42" s="13">
        <f t="shared" si="33"/>
        <v>0</v>
      </c>
      <c r="AC42" s="14">
        <f t="shared" si="34"/>
        <v>588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1727.4137931034484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1363.1292517006802</v>
      </c>
      <c r="AQ42" s="13" t="str">
        <f t="shared" si="30"/>
        <v>N.A.</v>
      </c>
      <c r="AR42" s="14">
        <f t="shared" si="30"/>
        <v>1363.1292517006802</v>
      </c>
    </row>
    <row r="43" spans="1:44" ht="15" customHeight="1" thickBot="1" x14ac:dyDescent="0.3">
      <c r="A43" s="4" t="s">
        <v>16</v>
      </c>
      <c r="B43" s="2">
        <v>198991789</v>
      </c>
      <c r="C43" s="2">
        <v>657638447.00000036</v>
      </c>
      <c r="D43" s="2">
        <v>18723125</v>
      </c>
      <c r="E43" s="2">
        <v>13800100.000000002</v>
      </c>
      <c r="F43" s="2">
        <v>12492145.000000002</v>
      </c>
      <c r="G43" s="2">
        <v>34781239.999999993</v>
      </c>
      <c r="H43" s="2">
        <v>67538560.000000015</v>
      </c>
      <c r="I43" s="2">
        <v>16725980</v>
      </c>
      <c r="J43" s="2">
        <v>0</v>
      </c>
      <c r="K43" s="2"/>
      <c r="L43" s="1">
        <f t="shared" ref="L43" si="36">B43+D43+F43+H43+J43</f>
        <v>297745619</v>
      </c>
      <c r="M43" s="13">
        <f t="shared" ref="M43" si="37">C43+E43+G43+I43+K43</f>
        <v>722945767.00000036</v>
      </c>
      <c r="N43" s="21">
        <f t="shared" ref="N43" si="38">L43+M43</f>
        <v>1020691386.0000004</v>
      </c>
      <c r="P43" s="4" t="s">
        <v>16</v>
      </c>
      <c r="Q43" s="2">
        <v>40964</v>
      </c>
      <c r="R43" s="2">
        <v>95770</v>
      </c>
      <c r="S43" s="2">
        <v>4191</v>
      </c>
      <c r="T43" s="2">
        <v>1945</v>
      </c>
      <c r="U43" s="2">
        <v>1036</v>
      </c>
      <c r="V43" s="2">
        <v>3073</v>
      </c>
      <c r="W43" s="2">
        <v>22478</v>
      </c>
      <c r="X43" s="2">
        <v>5588</v>
      </c>
      <c r="Y43" s="2">
        <v>6030</v>
      </c>
      <c r="Z43" s="2">
        <v>0</v>
      </c>
      <c r="AA43" s="1">
        <f t="shared" ref="AA43" si="39">Q43+S43+U43+W43+Y43</f>
        <v>74699</v>
      </c>
      <c r="AB43" s="13">
        <f t="shared" ref="AB43" si="40">R43+T43+V43+X43+Z43</f>
        <v>106376</v>
      </c>
      <c r="AC43" s="21">
        <f t="shared" ref="AC43" si="41">AA43+AB43</f>
        <v>181075</v>
      </c>
      <c r="AE43" s="4" t="s">
        <v>16</v>
      </c>
      <c r="AF43" s="2">
        <f t="shared" si="35"/>
        <v>4857.7235865638122</v>
      </c>
      <c r="AG43" s="2">
        <f t="shared" si="30"/>
        <v>6866.8523232745156</v>
      </c>
      <c r="AH43" s="2">
        <f t="shared" si="30"/>
        <v>4467.4600334049155</v>
      </c>
      <c r="AI43" s="2">
        <f t="shared" si="30"/>
        <v>7095.1670951156821</v>
      </c>
      <c r="AJ43" s="2">
        <f t="shared" si="30"/>
        <v>12058.05501930502</v>
      </c>
      <c r="AK43" s="2">
        <f t="shared" si="30"/>
        <v>11318.333875691504</v>
      </c>
      <c r="AL43" s="2">
        <f t="shared" si="30"/>
        <v>3004.6516594003033</v>
      </c>
      <c r="AM43" s="2">
        <f t="shared" si="30"/>
        <v>2993.1961345740874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3985.9384864589888</v>
      </c>
      <c r="AQ43" s="13">
        <f t="shared" ref="AQ43" si="43">IFERROR(M43/AB43, "N.A.")</f>
        <v>6796.1360363239864</v>
      </c>
      <c r="AR43" s="14">
        <f t="shared" ref="AR43" si="44">IFERROR(N43/AC43, "N.A.")</f>
        <v>5636.8432196603635</v>
      </c>
    </row>
    <row r="44" spans="1:44" ht="15" customHeight="1" thickBot="1" x14ac:dyDescent="0.3">
      <c r="A44" s="5" t="s">
        <v>0</v>
      </c>
      <c r="B44" s="47">
        <f>B43+C43</f>
        <v>856630236.00000036</v>
      </c>
      <c r="C44" s="48"/>
      <c r="D44" s="47">
        <f>D43+E43</f>
        <v>32523225</v>
      </c>
      <c r="E44" s="48"/>
      <c r="F44" s="47">
        <f>F43+G43</f>
        <v>47273384.999999993</v>
      </c>
      <c r="G44" s="48"/>
      <c r="H44" s="47">
        <f>H43+I43</f>
        <v>84264540.000000015</v>
      </c>
      <c r="I44" s="48"/>
      <c r="J44" s="47">
        <f>J43+K43</f>
        <v>0</v>
      </c>
      <c r="K44" s="48"/>
      <c r="L44" s="47">
        <f>L43+M43</f>
        <v>1020691386.0000004</v>
      </c>
      <c r="M44" s="49"/>
      <c r="N44" s="22">
        <f>B44+D44+F44+H44+J44</f>
        <v>1020691386.0000004</v>
      </c>
      <c r="P44" s="5" t="s">
        <v>0</v>
      </c>
      <c r="Q44" s="47">
        <f>Q43+R43</f>
        <v>136734</v>
      </c>
      <c r="R44" s="48"/>
      <c r="S44" s="47">
        <f>S43+T43</f>
        <v>6136</v>
      </c>
      <c r="T44" s="48"/>
      <c r="U44" s="47">
        <f>U43+V43</f>
        <v>4109</v>
      </c>
      <c r="V44" s="48"/>
      <c r="W44" s="47">
        <f>W43+X43</f>
        <v>28066</v>
      </c>
      <c r="X44" s="48"/>
      <c r="Y44" s="47">
        <f>Y43+Z43</f>
        <v>6030</v>
      </c>
      <c r="Z44" s="48"/>
      <c r="AA44" s="47">
        <f>AA43+AB43</f>
        <v>181075</v>
      </c>
      <c r="AB44" s="49"/>
      <c r="AC44" s="22">
        <f>Q44+S44+U44+W44+Y44</f>
        <v>181075</v>
      </c>
      <c r="AE44" s="5" t="s">
        <v>0</v>
      </c>
      <c r="AF44" s="27">
        <f>IFERROR(B44/Q44,"N.A.")</f>
        <v>6264.9394883496452</v>
      </c>
      <c r="AG44" s="28"/>
      <c r="AH44" s="27">
        <f>IFERROR(D44/S44,"N.A.")</f>
        <v>5300.395208604954</v>
      </c>
      <c r="AI44" s="28"/>
      <c r="AJ44" s="27">
        <f>IFERROR(F44/U44,"N.A.")</f>
        <v>11504.839376977365</v>
      </c>
      <c r="AK44" s="28"/>
      <c r="AL44" s="27">
        <f>IFERROR(H44/W44,"N.A.")</f>
        <v>3002.3708401624749</v>
      </c>
      <c r="AM44" s="28"/>
      <c r="AN44" s="27">
        <f>IFERROR(J44/Y44,"N.A.")</f>
        <v>0</v>
      </c>
      <c r="AO44" s="28"/>
      <c r="AP44" s="27">
        <f>IFERROR(L44/AA44,"N.A.")</f>
        <v>5636.8432196603635</v>
      </c>
      <c r="AQ44" s="28"/>
      <c r="AR44" s="16">
        <f>IFERROR(N44/AC44, "N.A.")</f>
        <v>5636.8432196603635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4492800</v>
      </c>
      <c r="C15" s="2"/>
      <c r="D15" s="2"/>
      <c r="E15" s="2"/>
      <c r="F15" s="2">
        <v>3163940</v>
      </c>
      <c r="G15" s="2"/>
      <c r="H15" s="2">
        <v>12056439.999999998</v>
      </c>
      <c r="I15" s="2"/>
      <c r="J15" s="2">
        <v>0</v>
      </c>
      <c r="K15" s="2"/>
      <c r="L15" s="1">
        <f>B15+D15+F15+H15+J15</f>
        <v>19713180</v>
      </c>
      <c r="M15" s="13">
        <f>C15+E15+G15+I15+K15</f>
        <v>0</v>
      </c>
      <c r="N15" s="14">
        <f>L15+M15</f>
        <v>19713180</v>
      </c>
      <c r="P15" s="3" t="s">
        <v>12</v>
      </c>
      <c r="Q15" s="2">
        <v>640</v>
      </c>
      <c r="R15" s="2">
        <v>0</v>
      </c>
      <c r="S15" s="2">
        <v>0</v>
      </c>
      <c r="T15" s="2">
        <v>0</v>
      </c>
      <c r="U15" s="2">
        <v>551</v>
      </c>
      <c r="V15" s="2">
        <v>0</v>
      </c>
      <c r="W15" s="2">
        <v>4639</v>
      </c>
      <c r="X15" s="2">
        <v>0</v>
      </c>
      <c r="Y15" s="2">
        <v>462</v>
      </c>
      <c r="Z15" s="2">
        <v>0</v>
      </c>
      <c r="AA15" s="1">
        <f>Q15+S15+U15+W15+Y15</f>
        <v>6292</v>
      </c>
      <c r="AB15" s="13">
        <f>R15+T15+V15+X15+Z15</f>
        <v>0</v>
      </c>
      <c r="AC15" s="14">
        <f>AA15+AB15</f>
        <v>6292</v>
      </c>
      <c r="AE15" s="3" t="s">
        <v>12</v>
      </c>
      <c r="AF15" s="2">
        <f>IFERROR(B15/Q15, "N.A.")</f>
        <v>7020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5742.1778584392014</v>
      </c>
      <c r="AK15" s="2" t="str">
        <f t="shared" si="0"/>
        <v>N.A.</v>
      </c>
      <c r="AL15" s="2">
        <f t="shared" si="0"/>
        <v>2598.9308040525971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3133.0546726001271</v>
      </c>
      <c r="AQ15" s="13" t="str">
        <f t="shared" si="0"/>
        <v>N.A.</v>
      </c>
      <c r="AR15" s="14">
        <f t="shared" si="0"/>
        <v>3133.0546726001271</v>
      </c>
    </row>
    <row r="16" spans="1:44" ht="15" customHeight="1" thickBot="1" x14ac:dyDescent="0.3">
      <c r="A16" s="3" t="s">
        <v>13</v>
      </c>
      <c r="B16" s="2">
        <v>794640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794640</v>
      </c>
      <c r="M16" s="13">
        <f t="shared" si="1"/>
        <v>0</v>
      </c>
      <c r="N16" s="14">
        <f t="shared" ref="N16:N18" si="2">L16+M16</f>
        <v>794640</v>
      </c>
      <c r="P16" s="3" t="s">
        <v>13</v>
      </c>
      <c r="Q16" s="2">
        <v>231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231</v>
      </c>
      <c r="AB16" s="13">
        <f t="shared" si="3"/>
        <v>0</v>
      </c>
      <c r="AC16" s="14">
        <f t="shared" ref="AC16:AC18" si="4">AA16+AB16</f>
        <v>231</v>
      </c>
      <c r="AE16" s="3" t="s">
        <v>13</v>
      </c>
      <c r="AF16" s="2">
        <f t="shared" ref="AF16:AF19" si="5">IFERROR(B16/Q16, "N.A.")</f>
        <v>3440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3440</v>
      </c>
      <c r="AQ16" s="13" t="str">
        <f t="shared" si="0"/>
        <v>N.A.</v>
      </c>
      <c r="AR16" s="14">
        <f t="shared" si="0"/>
        <v>3440</v>
      </c>
    </row>
    <row r="17" spans="1:44" ht="15" customHeight="1" thickBot="1" x14ac:dyDescent="0.3">
      <c r="A17" s="3" t="s">
        <v>14</v>
      </c>
      <c r="B17" s="2">
        <v>19006690</v>
      </c>
      <c r="C17" s="2">
        <v>8431500</v>
      </c>
      <c r="D17" s="2"/>
      <c r="E17" s="2"/>
      <c r="F17" s="2"/>
      <c r="G17" s="2"/>
      <c r="H17" s="2"/>
      <c r="I17" s="2">
        <v>693000</v>
      </c>
      <c r="J17" s="2"/>
      <c r="K17" s="2"/>
      <c r="L17" s="1">
        <f t="shared" si="1"/>
        <v>19006690</v>
      </c>
      <c r="M17" s="13">
        <f t="shared" si="1"/>
        <v>9124500</v>
      </c>
      <c r="N17" s="14">
        <f t="shared" si="2"/>
        <v>28131190</v>
      </c>
      <c r="P17" s="3" t="s">
        <v>14</v>
      </c>
      <c r="Q17" s="2">
        <v>4105</v>
      </c>
      <c r="R17" s="2">
        <v>1386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462</v>
      </c>
      <c r="Y17" s="2">
        <v>0</v>
      </c>
      <c r="Z17" s="2">
        <v>0</v>
      </c>
      <c r="AA17" s="1">
        <f t="shared" si="3"/>
        <v>4105</v>
      </c>
      <c r="AB17" s="13">
        <f t="shared" si="3"/>
        <v>1848</v>
      </c>
      <c r="AC17" s="14">
        <f t="shared" si="4"/>
        <v>5953</v>
      </c>
      <c r="AE17" s="3" t="s">
        <v>14</v>
      </c>
      <c r="AF17" s="2">
        <f t="shared" si="5"/>
        <v>4630.131546894032</v>
      </c>
      <c r="AG17" s="2">
        <f t="shared" si="0"/>
        <v>6083.333333333333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1500</v>
      </c>
      <c r="AN17" s="2" t="str">
        <f t="shared" si="0"/>
        <v>N.A.</v>
      </c>
      <c r="AO17" s="2" t="str">
        <f t="shared" si="0"/>
        <v>N.A.</v>
      </c>
      <c r="AP17" s="15">
        <f t="shared" si="0"/>
        <v>4630.131546894032</v>
      </c>
      <c r="AQ17" s="13">
        <f t="shared" si="0"/>
        <v>4937.5</v>
      </c>
      <c r="AR17" s="14">
        <f t="shared" si="0"/>
        <v>4725.5484629598523</v>
      </c>
    </row>
    <row r="18" spans="1:44" ht="15" customHeight="1" thickBot="1" x14ac:dyDescent="0.3">
      <c r="A18" s="3" t="s">
        <v>15</v>
      </c>
      <c r="B18" s="2">
        <v>2806399.9999999995</v>
      </c>
      <c r="C18" s="2"/>
      <c r="D18" s="2"/>
      <c r="E18" s="2"/>
      <c r="F18" s="2"/>
      <c r="G18" s="2">
        <v>10288623</v>
      </c>
      <c r="H18" s="2">
        <v>6128380</v>
      </c>
      <c r="I18" s="2"/>
      <c r="J18" s="2">
        <v>0</v>
      </c>
      <c r="K18" s="2"/>
      <c r="L18" s="1">
        <f t="shared" si="1"/>
        <v>8934780</v>
      </c>
      <c r="M18" s="13">
        <f t="shared" si="1"/>
        <v>10288623</v>
      </c>
      <c r="N18" s="14">
        <f t="shared" si="2"/>
        <v>19223403</v>
      </c>
      <c r="P18" s="3" t="s">
        <v>15</v>
      </c>
      <c r="Q18" s="2">
        <v>960</v>
      </c>
      <c r="R18" s="2">
        <v>0</v>
      </c>
      <c r="S18" s="2">
        <v>0</v>
      </c>
      <c r="T18" s="2">
        <v>0</v>
      </c>
      <c r="U18" s="2">
        <v>0</v>
      </c>
      <c r="V18" s="2">
        <v>1422</v>
      </c>
      <c r="W18" s="2">
        <v>3982</v>
      </c>
      <c r="X18" s="2">
        <v>0</v>
      </c>
      <c r="Y18" s="2">
        <v>1191</v>
      </c>
      <c r="Z18" s="2">
        <v>0</v>
      </c>
      <c r="AA18" s="1">
        <f t="shared" si="3"/>
        <v>6133</v>
      </c>
      <c r="AB18" s="13">
        <f t="shared" si="3"/>
        <v>1422</v>
      </c>
      <c r="AC18" s="21">
        <f t="shared" si="4"/>
        <v>7555</v>
      </c>
      <c r="AE18" s="3" t="s">
        <v>15</v>
      </c>
      <c r="AF18" s="2">
        <f t="shared" si="5"/>
        <v>2923.333333333333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7235.3185654008439</v>
      </c>
      <c r="AL18" s="2">
        <f t="shared" si="0"/>
        <v>1539.0205926670014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1456.836784607859</v>
      </c>
      <c r="AQ18" s="13">
        <f t="shared" si="0"/>
        <v>7235.3185654008439</v>
      </c>
      <c r="AR18" s="14">
        <f t="shared" si="0"/>
        <v>2544.4610191925876</v>
      </c>
    </row>
    <row r="19" spans="1:44" ht="15" customHeight="1" thickBot="1" x14ac:dyDescent="0.3">
      <c r="A19" s="4" t="s">
        <v>16</v>
      </c>
      <c r="B19" s="2">
        <v>27100529.999999996</v>
      </c>
      <c r="C19" s="2">
        <v>8431500</v>
      </c>
      <c r="D19" s="2"/>
      <c r="E19" s="2"/>
      <c r="F19" s="2">
        <v>3163940</v>
      </c>
      <c r="G19" s="2">
        <v>10288623</v>
      </c>
      <c r="H19" s="2">
        <v>18184820.000000004</v>
      </c>
      <c r="I19" s="2">
        <v>693000</v>
      </c>
      <c r="J19" s="2">
        <v>0</v>
      </c>
      <c r="K19" s="2"/>
      <c r="L19" s="1">
        <f t="shared" ref="L19" si="6">B19+D19+F19+H19+J19</f>
        <v>48449290</v>
      </c>
      <c r="M19" s="13">
        <f t="shared" ref="M19" si="7">C19+E19+G19+I19+K19</f>
        <v>19413123</v>
      </c>
      <c r="N19" s="21">
        <f t="shared" ref="N19" si="8">L19+M19</f>
        <v>67862413</v>
      </c>
      <c r="P19" s="4" t="s">
        <v>16</v>
      </c>
      <c r="Q19" s="2">
        <v>5936</v>
      </c>
      <c r="R19" s="2">
        <v>1386</v>
      </c>
      <c r="S19" s="2">
        <v>0</v>
      </c>
      <c r="T19" s="2">
        <v>0</v>
      </c>
      <c r="U19" s="2">
        <v>551</v>
      </c>
      <c r="V19" s="2">
        <v>1422</v>
      </c>
      <c r="W19" s="2">
        <v>8621</v>
      </c>
      <c r="X19" s="2">
        <v>462</v>
      </c>
      <c r="Y19" s="2">
        <v>1653</v>
      </c>
      <c r="Z19" s="2">
        <v>0</v>
      </c>
      <c r="AA19" s="1">
        <f t="shared" ref="AA19" si="9">Q19+S19+U19+W19+Y19</f>
        <v>16761</v>
      </c>
      <c r="AB19" s="13">
        <f t="shared" ref="AB19" si="10">R19+T19+V19+X19+Z19</f>
        <v>3270</v>
      </c>
      <c r="AC19" s="14">
        <f t="shared" ref="AC19" si="11">AA19+AB19</f>
        <v>20031</v>
      </c>
      <c r="AE19" s="4" t="s">
        <v>16</v>
      </c>
      <c r="AF19" s="2">
        <f t="shared" si="5"/>
        <v>4565.453167115902</v>
      </c>
      <c r="AG19" s="2">
        <f t="shared" si="0"/>
        <v>6083.333333333333</v>
      </c>
      <c r="AH19" s="2" t="str">
        <f t="shared" si="0"/>
        <v>N.A.</v>
      </c>
      <c r="AI19" s="2" t="str">
        <f t="shared" si="0"/>
        <v>N.A.</v>
      </c>
      <c r="AJ19" s="2">
        <f t="shared" si="0"/>
        <v>5742.1778584392014</v>
      </c>
      <c r="AK19" s="2">
        <f t="shared" si="0"/>
        <v>7235.3185654008439</v>
      </c>
      <c r="AL19" s="2">
        <f t="shared" si="0"/>
        <v>2109.363182925415</v>
      </c>
      <c r="AM19" s="2">
        <f t="shared" si="0"/>
        <v>1500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2890.5966231131792</v>
      </c>
      <c r="AQ19" s="13">
        <f t="shared" ref="AQ19" si="13">IFERROR(M19/AB19, "N.A.")</f>
        <v>5936.7348623853213</v>
      </c>
      <c r="AR19" s="14">
        <f t="shared" ref="AR19" si="14">IFERROR(N19/AC19, "N.A.")</f>
        <v>3387.8694523488593</v>
      </c>
    </row>
    <row r="20" spans="1:44" ht="15" customHeight="1" thickBot="1" x14ac:dyDescent="0.3">
      <c r="A20" s="5" t="s">
        <v>0</v>
      </c>
      <c r="B20" s="47">
        <f>B19+C19</f>
        <v>35532030</v>
      </c>
      <c r="C20" s="48"/>
      <c r="D20" s="47">
        <f>D19+E19</f>
        <v>0</v>
      </c>
      <c r="E20" s="48"/>
      <c r="F20" s="47">
        <f>F19+G19</f>
        <v>13452563</v>
      </c>
      <c r="G20" s="48"/>
      <c r="H20" s="47">
        <f>H19+I19</f>
        <v>18877820.000000004</v>
      </c>
      <c r="I20" s="48"/>
      <c r="J20" s="47">
        <f>J19+K19</f>
        <v>0</v>
      </c>
      <c r="K20" s="48"/>
      <c r="L20" s="47">
        <f>L19+M19</f>
        <v>67862413</v>
      </c>
      <c r="M20" s="49"/>
      <c r="N20" s="22">
        <f>B20+D20+F20+H20+J20</f>
        <v>67862413</v>
      </c>
      <c r="P20" s="5" t="s">
        <v>0</v>
      </c>
      <c r="Q20" s="47">
        <f>Q19+R19</f>
        <v>7322</v>
      </c>
      <c r="R20" s="48"/>
      <c r="S20" s="47">
        <f>S19+T19</f>
        <v>0</v>
      </c>
      <c r="T20" s="48"/>
      <c r="U20" s="47">
        <f>U19+V19</f>
        <v>1973</v>
      </c>
      <c r="V20" s="48"/>
      <c r="W20" s="47">
        <f>W19+X19</f>
        <v>9083</v>
      </c>
      <c r="X20" s="48"/>
      <c r="Y20" s="47">
        <f>Y19+Z19</f>
        <v>1653</v>
      </c>
      <c r="Z20" s="48"/>
      <c r="AA20" s="47">
        <f>AA19+AB19</f>
        <v>20031</v>
      </c>
      <c r="AB20" s="48"/>
      <c r="AC20" s="23">
        <f>Q20+S20+U20+W20+Y20</f>
        <v>20031</v>
      </c>
      <c r="AE20" s="5" t="s">
        <v>0</v>
      </c>
      <c r="AF20" s="27">
        <f>IFERROR(B20/Q20,"N.A.")</f>
        <v>4852.7765637803877</v>
      </c>
      <c r="AG20" s="28"/>
      <c r="AH20" s="27" t="str">
        <f>IFERROR(D20/S20,"N.A.")</f>
        <v>N.A.</v>
      </c>
      <c r="AI20" s="28"/>
      <c r="AJ20" s="27">
        <f>IFERROR(F20/U20,"N.A.")</f>
        <v>6818.3289406994427</v>
      </c>
      <c r="AK20" s="28"/>
      <c r="AL20" s="27">
        <f>IFERROR(H20/W20,"N.A.")</f>
        <v>2078.3683804910274</v>
      </c>
      <c r="AM20" s="28"/>
      <c r="AN20" s="27">
        <f>IFERROR(J20/Y20,"N.A.")</f>
        <v>0</v>
      </c>
      <c r="AO20" s="28"/>
      <c r="AP20" s="27">
        <f>IFERROR(L20/AA20,"N.A.")</f>
        <v>3387.8694523488593</v>
      </c>
      <c r="AQ20" s="28"/>
      <c r="AR20" s="16">
        <f>IFERROR(N20/AC20, "N.A.")</f>
        <v>3387.8694523488593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2476800</v>
      </c>
      <c r="C27" s="2"/>
      <c r="D27" s="2"/>
      <c r="E27" s="2"/>
      <c r="F27" s="2">
        <v>1787940</v>
      </c>
      <c r="G27" s="2"/>
      <c r="H27" s="2">
        <v>4608930</v>
      </c>
      <c r="I27" s="2"/>
      <c r="J27" s="2">
        <v>0</v>
      </c>
      <c r="K27" s="2"/>
      <c r="L27" s="1">
        <f>B27+D27+F27+H27+J27</f>
        <v>8873670</v>
      </c>
      <c r="M27" s="13">
        <f>C27+E27+G27+I27+K27</f>
        <v>0</v>
      </c>
      <c r="N27" s="14">
        <f>L27+M27</f>
        <v>8873670</v>
      </c>
      <c r="P27" s="3" t="s">
        <v>12</v>
      </c>
      <c r="Q27" s="2">
        <v>320</v>
      </c>
      <c r="R27" s="2">
        <v>0</v>
      </c>
      <c r="S27" s="2">
        <v>0</v>
      </c>
      <c r="T27" s="2">
        <v>0</v>
      </c>
      <c r="U27" s="2">
        <v>231</v>
      </c>
      <c r="V27" s="2">
        <v>0</v>
      </c>
      <c r="W27" s="2">
        <v>1244</v>
      </c>
      <c r="X27" s="2">
        <v>0</v>
      </c>
      <c r="Y27" s="2">
        <v>231</v>
      </c>
      <c r="Z27" s="2">
        <v>0</v>
      </c>
      <c r="AA27" s="1">
        <f>Q27+S27+U27+W27+Y27</f>
        <v>2026</v>
      </c>
      <c r="AB27" s="13">
        <f>R27+T27+V27+X27+Z27</f>
        <v>0</v>
      </c>
      <c r="AC27" s="14">
        <f>AA27+AB27</f>
        <v>2026</v>
      </c>
      <c r="AE27" s="3" t="s">
        <v>12</v>
      </c>
      <c r="AF27" s="2">
        <f>IFERROR(B27/Q27, "N.A.")</f>
        <v>7740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7740</v>
      </c>
      <c r="AK27" s="2" t="str">
        <f t="shared" si="15"/>
        <v>N.A.</v>
      </c>
      <c r="AL27" s="2">
        <f t="shared" si="15"/>
        <v>3704.927652733119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4379.8963474827242</v>
      </c>
      <c r="AQ27" s="13" t="str">
        <f t="shared" si="15"/>
        <v>N.A.</v>
      </c>
      <c r="AR27" s="14">
        <f t="shared" si="15"/>
        <v>4379.8963474827242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7666900.0000000009</v>
      </c>
      <c r="C29" s="2">
        <v>4088700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7666900.0000000009</v>
      </c>
      <c r="M29" s="13">
        <f t="shared" si="16"/>
        <v>4088700</v>
      </c>
      <c r="N29" s="14">
        <f t="shared" si="17"/>
        <v>11755600</v>
      </c>
      <c r="P29" s="3" t="s">
        <v>14</v>
      </c>
      <c r="Q29" s="2">
        <v>1564</v>
      </c>
      <c r="R29" s="2">
        <v>924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1564</v>
      </c>
      <c r="AB29" s="13">
        <f t="shared" si="18"/>
        <v>924</v>
      </c>
      <c r="AC29" s="14">
        <f t="shared" si="19"/>
        <v>2488</v>
      </c>
      <c r="AE29" s="3" t="s">
        <v>14</v>
      </c>
      <c r="AF29" s="2">
        <f t="shared" si="20"/>
        <v>4902.109974424553</v>
      </c>
      <c r="AG29" s="2">
        <f t="shared" si="15"/>
        <v>4425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4902.109974424553</v>
      </c>
      <c r="AQ29" s="13">
        <f t="shared" si="15"/>
        <v>4425</v>
      </c>
      <c r="AR29" s="14">
        <f t="shared" si="15"/>
        <v>4724.9196141479097</v>
      </c>
    </row>
    <row r="30" spans="1:44" ht="15" customHeight="1" thickBot="1" x14ac:dyDescent="0.3">
      <c r="A30" s="3" t="s">
        <v>15</v>
      </c>
      <c r="B30" s="2">
        <v>2806399.9999999995</v>
      </c>
      <c r="C30" s="2"/>
      <c r="D30" s="2"/>
      <c r="E30" s="2"/>
      <c r="F30" s="2"/>
      <c r="G30" s="2">
        <v>10288623</v>
      </c>
      <c r="H30" s="2">
        <v>5731060.0000000009</v>
      </c>
      <c r="I30" s="2"/>
      <c r="J30" s="2">
        <v>0</v>
      </c>
      <c r="K30" s="2"/>
      <c r="L30" s="1">
        <f t="shared" si="16"/>
        <v>8537460</v>
      </c>
      <c r="M30" s="13">
        <f t="shared" si="16"/>
        <v>10288623</v>
      </c>
      <c r="N30" s="14">
        <f t="shared" si="17"/>
        <v>18826083</v>
      </c>
      <c r="P30" s="3" t="s">
        <v>15</v>
      </c>
      <c r="Q30" s="2">
        <v>960</v>
      </c>
      <c r="R30" s="2">
        <v>0</v>
      </c>
      <c r="S30" s="2">
        <v>0</v>
      </c>
      <c r="T30" s="2">
        <v>0</v>
      </c>
      <c r="U30" s="2">
        <v>0</v>
      </c>
      <c r="V30" s="2">
        <v>1422</v>
      </c>
      <c r="W30" s="2">
        <v>3751</v>
      </c>
      <c r="X30" s="2">
        <v>0</v>
      </c>
      <c r="Y30" s="2">
        <v>320</v>
      </c>
      <c r="Z30" s="2">
        <v>0</v>
      </c>
      <c r="AA30" s="1">
        <f t="shared" si="18"/>
        <v>5031</v>
      </c>
      <c r="AB30" s="13">
        <f t="shared" si="18"/>
        <v>1422</v>
      </c>
      <c r="AC30" s="21">
        <f t="shared" si="19"/>
        <v>6453</v>
      </c>
      <c r="AE30" s="3" t="s">
        <v>15</v>
      </c>
      <c r="AF30" s="2">
        <f t="shared" si="20"/>
        <v>2923.333333333333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7235.3185654008439</v>
      </c>
      <c r="AL30" s="2">
        <f t="shared" si="15"/>
        <v>1527.8752332711279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1696.9707811568276</v>
      </c>
      <c r="AQ30" s="13">
        <f t="shared" si="15"/>
        <v>7235.3185654008439</v>
      </c>
      <c r="AR30" s="14">
        <f t="shared" si="15"/>
        <v>2917.4156206415619</v>
      </c>
    </row>
    <row r="31" spans="1:44" ht="15" customHeight="1" thickBot="1" x14ac:dyDescent="0.3">
      <c r="A31" s="4" t="s">
        <v>16</v>
      </c>
      <c r="B31" s="2">
        <v>12950100</v>
      </c>
      <c r="C31" s="2">
        <v>4088700</v>
      </c>
      <c r="D31" s="2"/>
      <c r="E31" s="2"/>
      <c r="F31" s="2">
        <v>1787940</v>
      </c>
      <c r="G31" s="2">
        <v>10288623</v>
      </c>
      <c r="H31" s="2">
        <v>10339990</v>
      </c>
      <c r="I31" s="2"/>
      <c r="J31" s="2">
        <v>0</v>
      </c>
      <c r="K31" s="2"/>
      <c r="L31" s="1">
        <f t="shared" ref="L31" si="21">B31+D31+F31+H31+J31</f>
        <v>25078030</v>
      </c>
      <c r="M31" s="13">
        <f t="shared" ref="M31" si="22">C31+E31+G31+I31+K31</f>
        <v>14377323</v>
      </c>
      <c r="N31" s="21">
        <f t="shared" ref="N31" si="23">L31+M31</f>
        <v>39455353</v>
      </c>
      <c r="P31" s="4" t="s">
        <v>16</v>
      </c>
      <c r="Q31" s="2">
        <v>2844</v>
      </c>
      <c r="R31" s="2">
        <v>924</v>
      </c>
      <c r="S31" s="2">
        <v>0</v>
      </c>
      <c r="T31" s="2">
        <v>0</v>
      </c>
      <c r="U31" s="2">
        <v>231</v>
      </c>
      <c r="V31" s="2">
        <v>1422</v>
      </c>
      <c r="W31" s="2">
        <v>4995</v>
      </c>
      <c r="X31" s="2">
        <v>0</v>
      </c>
      <c r="Y31" s="2">
        <v>551</v>
      </c>
      <c r="Z31" s="2">
        <v>0</v>
      </c>
      <c r="AA31" s="1">
        <f t="shared" ref="AA31" si="24">Q31+S31+U31+W31+Y31</f>
        <v>8621</v>
      </c>
      <c r="AB31" s="13">
        <f t="shared" ref="AB31" si="25">R31+T31+V31+X31+Z31</f>
        <v>2346</v>
      </c>
      <c r="AC31" s="14">
        <f t="shared" ref="AC31" si="26">AA31+AB31</f>
        <v>10967</v>
      </c>
      <c r="AE31" s="4" t="s">
        <v>16</v>
      </c>
      <c r="AF31" s="2">
        <f t="shared" si="20"/>
        <v>4553.4810126582279</v>
      </c>
      <c r="AG31" s="2">
        <f t="shared" si="15"/>
        <v>4425</v>
      </c>
      <c r="AH31" s="2" t="str">
        <f t="shared" si="15"/>
        <v>N.A.</v>
      </c>
      <c r="AI31" s="2" t="str">
        <f t="shared" si="15"/>
        <v>N.A.</v>
      </c>
      <c r="AJ31" s="2">
        <f t="shared" si="15"/>
        <v>7740</v>
      </c>
      <c r="AK31" s="2">
        <f t="shared" si="15"/>
        <v>7235.3185654008439</v>
      </c>
      <c r="AL31" s="2">
        <f t="shared" si="15"/>
        <v>2070.068068068068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2908.9467579167149</v>
      </c>
      <c r="AQ31" s="13">
        <f t="shared" ref="AQ31" si="28">IFERROR(M31/AB31, "N.A.")</f>
        <v>6128.4411764705883</v>
      </c>
      <c r="AR31" s="14">
        <f t="shared" ref="AR31" si="29">IFERROR(N31/AC31, "N.A.")</f>
        <v>3597.6432023342754</v>
      </c>
    </row>
    <row r="32" spans="1:44" ht="15" customHeight="1" thickBot="1" x14ac:dyDescent="0.3">
      <c r="A32" s="5" t="s">
        <v>0</v>
      </c>
      <c r="B32" s="47">
        <f>B31+C31</f>
        <v>17038800</v>
      </c>
      <c r="C32" s="48"/>
      <c r="D32" s="47">
        <f>D31+E31</f>
        <v>0</v>
      </c>
      <c r="E32" s="48"/>
      <c r="F32" s="47">
        <f>F31+G31</f>
        <v>12076563</v>
      </c>
      <c r="G32" s="48"/>
      <c r="H32" s="47">
        <f>H31+I31</f>
        <v>10339990</v>
      </c>
      <c r="I32" s="48"/>
      <c r="J32" s="47">
        <f>J31+K31</f>
        <v>0</v>
      </c>
      <c r="K32" s="48"/>
      <c r="L32" s="47">
        <f>L31+M31</f>
        <v>39455353</v>
      </c>
      <c r="M32" s="49"/>
      <c r="N32" s="22">
        <f>B32+D32+F32+H32+J32</f>
        <v>39455353</v>
      </c>
      <c r="P32" s="5" t="s">
        <v>0</v>
      </c>
      <c r="Q32" s="47">
        <f>Q31+R31</f>
        <v>3768</v>
      </c>
      <c r="R32" s="48"/>
      <c r="S32" s="47">
        <f>S31+T31</f>
        <v>0</v>
      </c>
      <c r="T32" s="48"/>
      <c r="U32" s="47">
        <f>U31+V31</f>
        <v>1653</v>
      </c>
      <c r="V32" s="48"/>
      <c r="W32" s="47">
        <f>W31+X31</f>
        <v>4995</v>
      </c>
      <c r="X32" s="48"/>
      <c r="Y32" s="47">
        <f>Y31+Z31</f>
        <v>551</v>
      </c>
      <c r="Z32" s="48"/>
      <c r="AA32" s="47">
        <f>AA31+AB31</f>
        <v>10967</v>
      </c>
      <c r="AB32" s="48"/>
      <c r="AC32" s="23">
        <f>Q32+S32+U32+W32+Y32</f>
        <v>10967</v>
      </c>
      <c r="AE32" s="5" t="s">
        <v>0</v>
      </c>
      <c r="AF32" s="27">
        <f>IFERROR(B32/Q32,"N.A.")</f>
        <v>4521.9745222929932</v>
      </c>
      <c r="AG32" s="28"/>
      <c r="AH32" s="27" t="str">
        <f>IFERROR(D32/S32,"N.A.")</f>
        <v>N.A.</v>
      </c>
      <c r="AI32" s="28"/>
      <c r="AJ32" s="27">
        <f>IFERROR(F32/U32,"N.A.")</f>
        <v>7305.8457350272229</v>
      </c>
      <c r="AK32" s="28"/>
      <c r="AL32" s="27">
        <f>IFERROR(H32/W32,"N.A.")</f>
        <v>2070.068068068068</v>
      </c>
      <c r="AM32" s="28"/>
      <c r="AN32" s="27">
        <f>IFERROR(J32/Y32,"N.A.")</f>
        <v>0</v>
      </c>
      <c r="AO32" s="28"/>
      <c r="AP32" s="27">
        <f>IFERROR(L32/AA32,"N.A.")</f>
        <v>3597.6432023342754</v>
      </c>
      <c r="AQ32" s="28"/>
      <c r="AR32" s="16">
        <f>IFERROR(N32/AC32, "N.A.")</f>
        <v>3597.6432023342754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2016000</v>
      </c>
      <c r="C39" s="2"/>
      <c r="D39" s="2"/>
      <c r="E39" s="2"/>
      <c r="F39" s="2">
        <v>1376000</v>
      </c>
      <c r="G39" s="2"/>
      <c r="H39" s="2">
        <v>7447510</v>
      </c>
      <c r="I39" s="2"/>
      <c r="J39" s="2">
        <v>0</v>
      </c>
      <c r="K39" s="2"/>
      <c r="L39" s="1">
        <f>B39+D39+F39+H39+J39</f>
        <v>10839510</v>
      </c>
      <c r="M39" s="13">
        <f>C39+E39+G39+I39+K39</f>
        <v>0</v>
      </c>
      <c r="N39" s="14">
        <f>L39+M39</f>
        <v>10839510</v>
      </c>
      <c r="P39" s="3" t="s">
        <v>12</v>
      </c>
      <c r="Q39" s="2">
        <v>320</v>
      </c>
      <c r="R39" s="2">
        <v>0</v>
      </c>
      <c r="S39" s="2">
        <v>0</v>
      </c>
      <c r="T39" s="2">
        <v>0</v>
      </c>
      <c r="U39" s="2">
        <v>320</v>
      </c>
      <c r="V39" s="2">
        <v>0</v>
      </c>
      <c r="W39" s="2">
        <v>3395</v>
      </c>
      <c r="X39" s="2">
        <v>0</v>
      </c>
      <c r="Y39" s="2">
        <v>231</v>
      </c>
      <c r="Z39" s="2">
        <v>0</v>
      </c>
      <c r="AA39" s="1">
        <f>Q39+S39+U39+W39+Y39</f>
        <v>4266</v>
      </c>
      <c r="AB39" s="13">
        <f>R39+T39+V39+X39+Z39</f>
        <v>0</v>
      </c>
      <c r="AC39" s="14">
        <f>AA39+AB39</f>
        <v>4266</v>
      </c>
      <c r="AE39" s="3" t="s">
        <v>12</v>
      </c>
      <c r="AF39" s="2">
        <f>IFERROR(B39/Q39, "N.A.")</f>
        <v>6300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4300</v>
      </c>
      <c r="AK39" s="2" t="str">
        <f t="shared" si="30"/>
        <v>N.A.</v>
      </c>
      <c r="AL39" s="2">
        <f t="shared" si="30"/>
        <v>2193.6701030927834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2540.9071729957805</v>
      </c>
      <c r="AQ39" s="13" t="str">
        <f t="shared" si="30"/>
        <v>N.A.</v>
      </c>
      <c r="AR39" s="14">
        <f t="shared" si="30"/>
        <v>2540.9071729957805</v>
      </c>
    </row>
    <row r="40" spans="1:44" ht="15" customHeight="1" thickBot="1" x14ac:dyDescent="0.3">
      <c r="A40" s="3" t="s">
        <v>13</v>
      </c>
      <c r="B40" s="2">
        <v>794640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794640</v>
      </c>
      <c r="M40" s="13">
        <f t="shared" si="31"/>
        <v>0</v>
      </c>
      <c r="N40" s="14">
        <f t="shared" ref="N40:N42" si="32">L40+M40</f>
        <v>794640</v>
      </c>
      <c r="P40" s="3" t="s">
        <v>13</v>
      </c>
      <c r="Q40" s="2">
        <v>231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231</v>
      </c>
      <c r="AB40" s="13">
        <f t="shared" si="33"/>
        <v>0</v>
      </c>
      <c r="AC40" s="14">
        <f t="shared" ref="AC40:AC42" si="34">AA40+AB40</f>
        <v>231</v>
      </c>
      <c r="AE40" s="3" t="s">
        <v>13</v>
      </c>
      <c r="AF40" s="2">
        <f t="shared" ref="AF40:AF43" si="35">IFERROR(B40/Q40, "N.A.")</f>
        <v>3440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3440</v>
      </c>
      <c r="AQ40" s="13" t="str">
        <f t="shared" si="30"/>
        <v>N.A.</v>
      </c>
      <c r="AR40" s="14">
        <f t="shared" si="30"/>
        <v>3440</v>
      </c>
    </row>
    <row r="41" spans="1:44" ht="15" customHeight="1" thickBot="1" x14ac:dyDescent="0.3">
      <c r="A41" s="3" t="s">
        <v>14</v>
      </c>
      <c r="B41" s="2">
        <v>11339790</v>
      </c>
      <c r="C41" s="2">
        <v>4342800</v>
      </c>
      <c r="D41" s="2"/>
      <c r="E41" s="2"/>
      <c r="F41" s="2"/>
      <c r="G41" s="2"/>
      <c r="H41" s="2"/>
      <c r="I41" s="2">
        <v>693000</v>
      </c>
      <c r="J41" s="2"/>
      <c r="K41" s="2"/>
      <c r="L41" s="1">
        <f t="shared" si="31"/>
        <v>11339790</v>
      </c>
      <c r="M41" s="13">
        <f t="shared" si="31"/>
        <v>5035800</v>
      </c>
      <c r="N41" s="14">
        <f t="shared" si="32"/>
        <v>16375590</v>
      </c>
      <c r="P41" s="3" t="s">
        <v>14</v>
      </c>
      <c r="Q41" s="2">
        <v>2541</v>
      </c>
      <c r="R41" s="2">
        <v>462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462</v>
      </c>
      <c r="Y41" s="2">
        <v>0</v>
      </c>
      <c r="Z41" s="2">
        <v>0</v>
      </c>
      <c r="AA41" s="1">
        <f t="shared" si="33"/>
        <v>2541</v>
      </c>
      <c r="AB41" s="13">
        <f t="shared" si="33"/>
        <v>924</v>
      </c>
      <c r="AC41" s="14">
        <f t="shared" si="34"/>
        <v>3465</v>
      </c>
      <c r="AE41" s="3" t="s">
        <v>14</v>
      </c>
      <c r="AF41" s="2">
        <f t="shared" si="35"/>
        <v>4462.727272727273</v>
      </c>
      <c r="AG41" s="2">
        <f t="shared" si="30"/>
        <v>9400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1500</v>
      </c>
      <c r="AN41" s="2" t="str">
        <f t="shared" si="30"/>
        <v>N.A.</v>
      </c>
      <c r="AO41" s="2" t="str">
        <f t="shared" si="30"/>
        <v>N.A.</v>
      </c>
      <c r="AP41" s="15">
        <f t="shared" si="30"/>
        <v>4462.727272727273</v>
      </c>
      <c r="AQ41" s="13">
        <f t="shared" si="30"/>
        <v>5450</v>
      </c>
      <c r="AR41" s="14">
        <f t="shared" si="30"/>
        <v>4726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397320</v>
      </c>
      <c r="I42" s="2"/>
      <c r="J42" s="2">
        <v>0</v>
      </c>
      <c r="K42" s="2"/>
      <c r="L42" s="1">
        <f t="shared" si="31"/>
        <v>397320</v>
      </c>
      <c r="M42" s="13">
        <f t="shared" si="31"/>
        <v>0</v>
      </c>
      <c r="N42" s="14">
        <f t="shared" si="32"/>
        <v>397320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231</v>
      </c>
      <c r="X42" s="2">
        <v>0</v>
      </c>
      <c r="Y42" s="2">
        <v>871</v>
      </c>
      <c r="Z42" s="2">
        <v>0</v>
      </c>
      <c r="AA42" s="1">
        <f t="shared" si="33"/>
        <v>1102</v>
      </c>
      <c r="AB42" s="13">
        <f t="shared" si="33"/>
        <v>0</v>
      </c>
      <c r="AC42" s="14">
        <f t="shared" si="34"/>
        <v>1102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1720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360.54446460980034</v>
      </c>
      <c r="AQ42" s="13" t="str">
        <f t="shared" si="30"/>
        <v>N.A.</v>
      </c>
      <c r="AR42" s="14">
        <f t="shared" si="30"/>
        <v>360.54446460980034</v>
      </c>
    </row>
    <row r="43" spans="1:44" ht="15" customHeight="1" thickBot="1" x14ac:dyDescent="0.3">
      <c r="A43" s="4" t="s">
        <v>16</v>
      </c>
      <c r="B43" s="2">
        <v>14150430</v>
      </c>
      <c r="C43" s="2">
        <v>4342800</v>
      </c>
      <c r="D43" s="2"/>
      <c r="E43" s="2"/>
      <c r="F43" s="2">
        <v>1376000</v>
      </c>
      <c r="G43" s="2"/>
      <c r="H43" s="2">
        <v>7844830</v>
      </c>
      <c r="I43" s="2">
        <v>693000</v>
      </c>
      <c r="J43" s="2">
        <v>0</v>
      </c>
      <c r="K43" s="2"/>
      <c r="L43" s="1">
        <f t="shared" ref="L43" si="36">B43+D43+F43+H43+J43</f>
        <v>23371260</v>
      </c>
      <c r="M43" s="13">
        <f t="shared" ref="M43" si="37">C43+E43+G43+I43+K43</f>
        <v>5035800</v>
      </c>
      <c r="N43" s="21">
        <f t="shared" ref="N43" si="38">L43+M43</f>
        <v>28407060</v>
      </c>
      <c r="P43" s="4" t="s">
        <v>16</v>
      </c>
      <c r="Q43" s="2">
        <v>3092</v>
      </c>
      <c r="R43" s="2">
        <v>462</v>
      </c>
      <c r="S43" s="2">
        <v>0</v>
      </c>
      <c r="T43" s="2">
        <v>0</v>
      </c>
      <c r="U43" s="2">
        <v>320</v>
      </c>
      <c r="V43" s="2">
        <v>0</v>
      </c>
      <c r="W43" s="2">
        <v>3626</v>
      </c>
      <c r="X43" s="2">
        <v>462</v>
      </c>
      <c r="Y43" s="2">
        <v>1102</v>
      </c>
      <c r="Z43" s="2">
        <v>0</v>
      </c>
      <c r="AA43" s="1">
        <f t="shared" ref="AA43" si="39">Q43+S43+U43+W43+Y43</f>
        <v>8140</v>
      </c>
      <c r="AB43" s="13">
        <f t="shared" ref="AB43" si="40">R43+T43+V43+X43+Z43</f>
        <v>924</v>
      </c>
      <c r="AC43" s="21">
        <f t="shared" ref="AC43" si="41">AA43+AB43</f>
        <v>9064</v>
      </c>
      <c r="AE43" s="4" t="s">
        <v>16</v>
      </c>
      <c r="AF43" s="2">
        <f t="shared" si="35"/>
        <v>4576.4650711513586</v>
      </c>
      <c r="AG43" s="2">
        <f t="shared" si="30"/>
        <v>9400</v>
      </c>
      <c r="AH43" s="2" t="str">
        <f t="shared" si="30"/>
        <v>N.A.</v>
      </c>
      <c r="AI43" s="2" t="str">
        <f t="shared" si="30"/>
        <v>N.A.</v>
      </c>
      <c r="AJ43" s="2">
        <f t="shared" si="30"/>
        <v>4300</v>
      </c>
      <c r="AK43" s="2" t="str">
        <f t="shared" si="30"/>
        <v>N.A.</v>
      </c>
      <c r="AL43" s="2">
        <f t="shared" si="30"/>
        <v>2163.4942084942086</v>
      </c>
      <c r="AM43" s="2">
        <f t="shared" si="30"/>
        <v>1500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2871.1621621621621</v>
      </c>
      <c r="AQ43" s="13">
        <f t="shared" ref="AQ43" si="43">IFERROR(M43/AB43, "N.A.")</f>
        <v>5450</v>
      </c>
      <c r="AR43" s="14">
        <f t="shared" ref="AR43" si="44">IFERROR(N43/AC43, "N.A.")</f>
        <v>3134.0533980582522</v>
      </c>
    </row>
    <row r="44" spans="1:44" ht="15" customHeight="1" thickBot="1" x14ac:dyDescent="0.3">
      <c r="A44" s="5" t="s">
        <v>0</v>
      </c>
      <c r="B44" s="47">
        <f>B43+C43</f>
        <v>18493230</v>
      </c>
      <c r="C44" s="48"/>
      <c r="D44" s="47">
        <f>D43+E43</f>
        <v>0</v>
      </c>
      <c r="E44" s="48"/>
      <c r="F44" s="47">
        <f>F43+G43</f>
        <v>1376000</v>
      </c>
      <c r="G44" s="48"/>
      <c r="H44" s="47">
        <f>H43+I43</f>
        <v>8537830</v>
      </c>
      <c r="I44" s="48"/>
      <c r="J44" s="47">
        <f>J43+K43</f>
        <v>0</v>
      </c>
      <c r="K44" s="48"/>
      <c r="L44" s="47">
        <f>L43+M43</f>
        <v>28407060</v>
      </c>
      <c r="M44" s="49"/>
      <c r="N44" s="22">
        <f>B44+D44+F44+H44+J44</f>
        <v>28407060</v>
      </c>
      <c r="P44" s="5" t="s">
        <v>0</v>
      </c>
      <c r="Q44" s="47">
        <f>Q43+R43</f>
        <v>3554</v>
      </c>
      <c r="R44" s="48"/>
      <c r="S44" s="47">
        <f>S43+T43</f>
        <v>0</v>
      </c>
      <c r="T44" s="48"/>
      <c r="U44" s="47">
        <f>U43+V43</f>
        <v>320</v>
      </c>
      <c r="V44" s="48"/>
      <c r="W44" s="47">
        <f>W43+X43</f>
        <v>4088</v>
      </c>
      <c r="X44" s="48"/>
      <c r="Y44" s="47">
        <f>Y43+Z43</f>
        <v>1102</v>
      </c>
      <c r="Z44" s="48"/>
      <c r="AA44" s="47">
        <f>AA43+AB43</f>
        <v>9064</v>
      </c>
      <c r="AB44" s="49"/>
      <c r="AC44" s="22">
        <f>Q44+S44+U44+W44+Y44</f>
        <v>9064</v>
      </c>
      <c r="AE44" s="5" t="s">
        <v>0</v>
      </c>
      <c r="AF44" s="27">
        <f>IFERROR(B44/Q44,"N.A.")</f>
        <v>5203.4974676420934</v>
      </c>
      <c r="AG44" s="28"/>
      <c r="AH44" s="27" t="str">
        <f>IFERROR(D44/S44,"N.A.")</f>
        <v>N.A.</v>
      </c>
      <c r="AI44" s="28"/>
      <c r="AJ44" s="27">
        <f>IFERROR(F44/U44,"N.A.")</f>
        <v>4300</v>
      </c>
      <c r="AK44" s="28"/>
      <c r="AL44" s="27">
        <f>IFERROR(H44/W44,"N.A.")</f>
        <v>2088.5102739726026</v>
      </c>
      <c r="AM44" s="28"/>
      <c r="AN44" s="27">
        <f>IFERROR(J44/Y44,"N.A.")</f>
        <v>0</v>
      </c>
      <c r="AO44" s="28"/>
      <c r="AP44" s="27">
        <f>IFERROR(L44/AA44,"N.A.")</f>
        <v>3134.0533980582522</v>
      </c>
      <c r="AQ44" s="28"/>
      <c r="AR44" s="16">
        <f>IFERROR(N44/AC44, "N.A.")</f>
        <v>3134.0533980582522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4953149.9999999991</v>
      </c>
      <c r="C15" s="2"/>
      <c r="D15" s="2"/>
      <c r="E15" s="2"/>
      <c r="F15" s="2">
        <v>1572000</v>
      </c>
      <c r="G15" s="2"/>
      <c r="H15" s="2">
        <v>12462689.999999996</v>
      </c>
      <c r="I15" s="2"/>
      <c r="J15" s="2">
        <v>0</v>
      </c>
      <c r="K15" s="2"/>
      <c r="L15" s="1">
        <f>B15+D15+F15+H15+J15</f>
        <v>18987839.999999996</v>
      </c>
      <c r="M15" s="13">
        <f>C15+E15+G15+I15+K15</f>
        <v>0</v>
      </c>
      <c r="N15" s="14">
        <f>L15+M15</f>
        <v>18987839.999999996</v>
      </c>
      <c r="P15" s="3" t="s">
        <v>12</v>
      </c>
      <c r="Q15" s="2">
        <v>838</v>
      </c>
      <c r="R15" s="2">
        <v>0</v>
      </c>
      <c r="S15" s="2">
        <v>0</v>
      </c>
      <c r="T15" s="2">
        <v>0</v>
      </c>
      <c r="U15" s="2">
        <v>262</v>
      </c>
      <c r="V15" s="2">
        <v>0</v>
      </c>
      <c r="W15" s="2">
        <v>1702</v>
      </c>
      <c r="X15" s="2">
        <v>0</v>
      </c>
      <c r="Y15" s="2">
        <v>131</v>
      </c>
      <c r="Z15" s="2">
        <v>0</v>
      </c>
      <c r="AA15" s="1">
        <f>Q15+S15+U15+W15+Y15</f>
        <v>2933</v>
      </c>
      <c r="AB15" s="13">
        <f>R15+T15+V15+X15+Z15</f>
        <v>0</v>
      </c>
      <c r="AC15" s="14">
        <f>AA15+AB15</f>
        <v>2933</v>
      </c>
      <c r="AE15" s="3" t="s">
        <v>12</v>
      </c>
      <c r="AF15" s="2">
        <f>IFERROR(B15/Q15, "N.A.")</f>
        <v>5910.6801909307869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6000</v>
      </c>
      <c r="AK15" s="2" t="str">
        <f t="shared" si="0"/>
        <v>N.A.</v>
      </c>
      <c r="AL15" s="2">
        <f t="shared" si="0"/>
        <v>7322.3795534665078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6473.8629389703365</v>
      </c>
      <c r="AQ15" s="13" t="str">
        <f t="shared" si="0"/>
        <v>N.A.</v>
      </c>
      <c r="AR15" s="14">
        <f t="shared" si="0"/>
        <v>6473.8629389703365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20573186</v>
      </c>
      <c r="C17" s="2">
        <v>21113999.999999996</v>
      </c>
      <c r="D17" s="2">
        <v>675960</v>
      </c>
      <c r="E17" s="2"/>
      <c r="F17" s="2"/>
      <c r="G17" s="2">
        <v>4050600</v>
      </c>
      <c r="H17" s="2"/>
      <c r="I17" s="2">
        <v>3222600</v>
      </c>
      <c r="J17" s="2"/>
      <c r="K17" s="2"/>
      <c r="L17" s="1">
        <f t="shared" si="1"/>
        <v>21249146</v>
      </c>
      <c r="M17" s="13">
        <f t="shared" si="1"/>
        <v>28387199.999999996</v>
      </c>
      <c r="N17" s="14">
        <f t="shared" si="2"/>
        <v>49636346</v>
      </c>
      <c r="P17" s="3" t="s">
        <v>14</v>
      </c>
      <c r="Q17" s="2">
        <v>3483</v>
      </c>
      <c r="R17" s="2">
        <v>1624</v>
      </c>
      <c r="S17" s="2">
        <v>131</v>
      </c>
      <c r="T17" s="2">
        <v>0</v>
      </c>
      <c r="U17" s="2">
        <v>0</v>
      </c>
      <c r="V17" s="2">
        <v>157</v>
      </c>
      <c r="W17" s="2">
        <v>0</v>
      </c>
      <c r="X17" s="2">
        <v>393</v>
      </c>
      <c r="Y17" s="2">
        <v>0</v>
      </c>
      <c r="Z17" s="2">
        <v>0</v>
      </c>
      <c r="AA17" s="1">
        <f t="shared" si="3"/>
        <v>3614</v>
      </c>
      <c r="AB17" s="13">
        <f t="shared" si="3"/>
        <v>2174</v>
      </c>
      <c r="AC17" s="14">
        <f t="shared" si="4"/>
        <v>5788</v>
      </c>
      <c r="AE17" s="3" t="s">
        <v>14</v>
      </c>
      <c r="AF17" s="2">
        <f t="shared" si="5"/>
        <v>5906.7430376112543</v>
      </c>
      <c r="AG17" s="2">
        <f t="shared" si="0"/>
        <v>13001.231527093594</v>
      </c>
      <c r="AH17" s="2">
        <f t="shared" si="0"/>
        <v>5160</v>
      </c>
      <c r="AI17" s="2" t="str">
        <f t="shared" si="0"/>
        <v>N.A.</v>
      </c>
      <c r="AJ17" s="2" t="str">
        <f t="shared" si="0"/>
        <v>N.A.</v>
      </c>
      <c r="AK17" s="2">
        <f t="shared" si="0"/>
        <v>25800</v>
      </c>
      <c r="AL17" s="2" t="str">
        <f t="shared" si="0"/>
        <v>N.A.</v>
      </c>
      <c r="AM17" s="2">
        <f t="shared" si="0"/>
        <v>8200</v>
      </c>
      <c r="AN17" s="2" t="str">
        <f t="shared" si="0"/>
        <v>N.A.</v>
      </c>
      <c r="AO17" s="2" t="str">
        <f t="shared" si="0"/>
        <v>N.A.</v>
      </c>
      <c r="AP17" s="15">
        <f t="shared" si="0"/>
        <v>5879.6751521859433</v>
      </c>
      <c r="AQ17" s="13">
        <f t="shared" si="0"/>
        <v>13057.589696412142</v>
      </c>
      <c r="AR17" s="14">
        <f t="shared" si="0"/>
        <v>8575.7335867311685</v>
      </c>
    </row>
    <row r="18" spans="1:44" ht="15" customHeight="1" thickBot="1" x14ac:dyDescent="0.3">
      <c r="A18" s="3" t="s">
        <v>15</v>
      </c>
      <c r="B18" s="2">
        <v>84495</v>
      </c>
      <c r="C18" s="2"/>
      <c r="D18" s="2">
        <v>5262640</v>
      </c>
      <c r="E18" s="2"/>
      <c r="F18" s="2"/>
      <c r="G18" s="2">
        <v>1350200</v>
      </c>
      <c r="H18" s="2">
        <v>628000</v>
      </c>
      <c r="I18" s="2"/>
      <c r="J18" s="2"/>
      <c r="K18" s="2"/>
      <c r="L18" s="1">
        <f t="shared" si="1"/>
        <v>5975135</v>
      </c>
      <c r="M18" s="13">
        <f t="shared" si="1"/>
        <v>1350200</v>
      </c>
      <c r="N18" s="14">
        <f t="shared" si="2"/>
        <v>7325335</v>
      </c>
      <c r="P18" s="3" t="s">
        <v>15</v>
      </c>
      <c r="Q18" s="2">
        <v>131</v>
      </c>
      <c r="R18" s="2">
        <v>0</v>
      </c>
      <c r="S18" s="2">
        <v>785</v>
      </c>
      <c r="T18" s="2">
        <v>0</v>
      </c>
      <c r="U18" s="2">
        <v>0</v>
      </c>
      <c r="V18" s="2">
        <v>288</v>
      </c>
      <c r="W18" s="2">
        <v>681</v>
      </c>
      <c r="X18" s="2">
        <v>0</v>
      </c>
      <c r="Y18" s="2">
        <v>0</v>
      </c>
      <c r="Z18" s="2">
        <v>0</v>
      </c>
      <c r="AA18" s="1">
        <f t="shared" si="3"/>
        <v>1597</v>
      </c>
      <c r="AB18" s="13">
        <f t="shared" si="3"/>
        <v>288</v>
      </c>
      <c r="AC18" s="21">
        <f t="shared" si="4"/>
        <v>1885</v>
      </c>
      <c r="AE18" s="3" t="s">
        <v>15</v>
      </c>
      <c r="AF18" s="2">
        <f t="shared" si="5"/>
        <v>645</v>
      </c>
      <c r="AG18" s="2" t="str">
        <f t="shared" si="0"/>
        <v>N.A.</v>
      </c>
      <c r="AH18" s="2">
        <f t="shared" si="0"/>
        <v>6704</v>
      </c>
      <c r="AI18" s="2" t="str">
        <f t="shared" si="0"/>
        <v>N.A.</v>
      </c>
      <c r="AJ18" s="2" t="str">
        <f t="shared" si="0"/>
        <v>N.A.</v>
      </c>
      <c r="AK18" s="2">
        <f t="shared" si="0"/>
        <v>4688.1944444444443</v>
      </c>
      <c r="AL18" s="2">
        <f t="shared" si="0"/>
        <v>922.17327459618207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3741.4746399499058</v>
      </c>
      <c r="AQ18" s="13">
        <f t="shared" si="0"/>
        <v>4688.1944444444443</v>
      </c>
      <c r="AR18" s="14">
        <f t="shared" si="0"/>
        <v>3886.1193633952253</v>
      </c>
    </row>
    <row r="19" spans="1:44" ht="15" customHeight="1" thickBot="1" x14ac:dyDescent="0.3">
      <c r="A19" s="4" t="s">
        <v>16</v>
      </c>
      <c r="B19" s="2">
        <v>25610831.000000004</v>
      </c>
      <c r="C19" s="2">
        <v>21113999.999999996</v>
      </c>
      <c r="D19" s="2">
        <v>5938600</v>
      </c>
      <c r="E19" s="2"/>
      <c r="F19" s="2">
        <v>1572000</v>
      </c>
      <c r="G19" s="2">
        <v>5400800</v>
      </c>
      <c r="H19" s="2">
        <v>13090689.999999998</v>
      </c>
      <c r="I19" s="2">
        <v>3222600</v>
      </c>
      <c r="J19" s="2">
        <v>0</v>
      </c>
      <c r="K19" s="2"/>
      <c r="L19" s="1">
        <f t="shared" ref="L19" si="6">B19+D19+F19+H19+J19</f>
        <v>46212121</v>
      </c>
      <c r="M19" s="13">
        <f t="shared" ref="M19" si="7">C19+E19+G19+I19+K19</f>
        <v>29737399.999999996</v>
      </c>
      <c r="N19" s="21">
        <f t="shared" ref="N19" si="8">L19+M19</f>
        <v>75949521</v>
      </c>
      <c r="P19" s="4" t="s">
        <v>16</v>
      </c>
      <c r="Q19" s="2">
        <v>4452</v>
      </c>
      <c r="R19" s="2">
        <v>1624</v>
      </c>
      <c r="S19" s="2">
        <v>916</v>
      </c>
      <c r="T19" s="2">
        <v>0</v>
      </c>
      <c r="U19" s="2">
        <v>262</v>
      </c>
      <c r="V19" s="2">
        <v>445</v>
      </c>
      <c r="W19" s="2">
        <v>2383</v>
      </c>
      <c r="X19" s="2">
        <v>393</v>
      </c>
      <c r="Y19" s="2">
        <v>131</v>
      </c>
      <c r="Z19" s="2">
        <v>0</v>
      </c>
      <c r="AA19" s="1">
        <f t="shared" ref="AA19" si="9">Q19+S19+U19+W19+Y19</f>
        <v>8144</v>
      </c>
      <c r="AB19" s="13">
        <f t="shared" ref="AB19" si="10">R19+T19+V19+X19+Z19</f>
        <v>2462</v>
      </c>
      <c r="AC19" s="14">
        <f t="shared" ref="AC19" si="11">AA19+AB19</f>
        <v>10606</v>
      </c>
      <c r="AE19" s="4" t="s">
        <v>16</v>
      </c>
      <c r="AF19" s="2">
        <f t="shared" si="5"/>
        <v>5752.6574573225525</v>
      </c>
      <c r="AG19" s="2">
        <f t="shared" si="0"/>
        <v>13001.231527093594</v>
      </c>
      <c r="AH19" s="2">
        <f t="shared" si="0"/>
        <v>6483.187772925764</v>
      </c>
      <c r="AI19" s="2" t="str">
        <f t="shared" si="0"/>
        <v>N.A.</v>
      </c>
      <c r="AJ19" s="2">
        <f t="shared" si="0"/>
        <v>6000</v>
      </c>
      <c r="AK19" s="2">
        <f t="shared" si="0"/>
        <v>12136.629213483146</v>
      </c>
      <c r="AL19" s="2">
        <f t="shared" si="0"/>
        <v>5493.3655056651269</v>
      </c>
      <c r="AM19" s="2">
        <f t="shared" si="0"/>
        <v>8200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5674.376350687623</v>
      </c>
      <c r="AQ19" s="13">
        <f t="shared" ref="AQ19" si="13">IFERROR(M19/AB19, "N.A.")</f>
        <v>12078.554021121039</v>
      </c>
      <c r="AR19" s="14">
        <f t="shared" ref="AR19" si="14">IFERROR(N19/AC19, "N.A.")</f>
        <v>7160.9957571186123</v>
      </c>
    </row>
    <row r="20" spans="1:44" ht="15" customHeight="1" thickBot="1" x14ac:dyDescent="0.3">
      <c r="A20" s="5" t="s">
        <v>0</v>
      </c>
      <c r="B20" s="47">
        <f>B19+C19</f>
        <v>46724831</v>
      </c>
      <c r="C20" s="48"/>
      <c r="D20" s="47">
        <f>D19+E19</f>
        <v>5938600</v>
      </c>
      <c r="E20" s="48"/>
      <c r="F20" s="47">
        <f>F19+G19</f>
        <v>6972800</v>
      </c>
      <c r="G20" s="48"/>
      <c r="H20" s="47">
        <f>H19+I19</f>
        <v>16313289.999999998</v>
      </c>
      <c r="I20" s="48"/>
      <c r="J20" s="47">
        <f>J19+K19</f>
        <v>0</v>
      </c>
      <c r="K20" s="48"/>
      <c r="L20" s="47">
        <f>L19+M19</f>
        <v>75949521</v>
      </c>
      <c r="M20" s="49"/>
      <c r="N20" s="22">
        <f>B20+D20+F20+H20+J20</f>
        <v>75949521</v>
      </c>
      <c r="P20" s="5" t="s">
        <v>0</v>
      </c>
      <c r="Q20" s="47">
        <f>Q19+R19</f>
        <v>6076</v>
      </c>
      <c r="R20" s="48"/>
      <c r="S20" s="47">
        <f>S19+T19</f>
        <v>916</v>
      </c>
      <c r="T20" s="48"/>
      <c r="U20" s="47">
        <f>U19+V19</f>
        <v>707</v>
      </c>
      <c r="V20" s="48"/>
      <c r="W20" s="47">
        <f>W19+X19</f>
        <v>2776</v>
      </c>
      <c r="X20" s="48"/>
      <c r="Y20" s="47">
        <f>Y19+Z19</f>
        <v>131</v>
      </c>
      <c r="Z20" s="48"/>
      <c r="AA20" s="47">
        <f>AA19+AB19</f>
        <v>10606</v>
      </c>
      <c r="AB20" s="48"/>
      <c r="AC20" s="23">
        <f>Q20+S20+U20+W20+Y20</f>
        <v>10606</v>
      </c>
      <c r="AE20" s="5" t="s">
        <v>0</v>
      </c>
      <c r="AF20" s="27">
        <f>IFERROR(B20/Q20,"N.A.")</f>
        <v>7690.0643515470701</v>
      </c>
      <c r="AG20" s="28"/>
      <c r="AH20" s="27">
        <f>IFERROR(D20/S20,"N.A.")</f>
        <v>6483.187772925764</v>
      </c>
      <c r="AI20" s="28"/>
      <c r="AJ20" s="27">
        <f>IFERROR(F20/U20,"N.A.")</f>
        <v>9862.5176803394625</v>
      </c>
      <c r="AK20" s="28"/>
      <c r="AL20" s="27">
        <f>IFERROR(H20/W20,"N.A.")</f>
        <v>5876.5453890489907</v>
      </c>
      <c r="AM20" s="28"/>
      <c r="AN20" s="27">
        <f>IFERROR(J20/Y20,"N.A.")</f>
        <v>0</v>
      </c>
      <c r="AO20" s="28"/>
      <c r="AP20" s="27">
        <f>IFERROR(L20/AA20,"N.A.")</f>
        <v>7160.9957571186123</v>
      </c>
      <c r="AQ20" s="28"/>
      <c r="AR20" s="16">
        <f>IFERROR(N20/AC20, "N.A.")</f>
        <v>7160.9957571186123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4560150</v>
      </c>
      <c r="C27" s="2"/>
      <c r="D27" s="2"/>
      <c r="E27" s="2"/>
      <c r="F27" s="2">
        <v>1572000</v>
      </c>
      <c r="G27" s="2"/>
      <c r="H27" s="2">
        <v>11674069.999999998</v>
      </c>
      <c r="I27" s="2"/>
      <c r="J27" s="2"/>
      <c r="K27" s="2"/>
      <c r="L27" s="1">
        <f>B27+D27+F27+H27+J27</f>
        <v>17806220</v>
      </c>
      <c r="M27" s="13">
        <f>C27+E27+G27+I27+K27</f>
        <v>0</v>
      </c>
      <c r="N27" s="14">
        <f>L27+M27</f>
        <v>17806220</v>
      </c>
      <c r="P27" s="3" t="s">
        <v>12</v>
      </c>
      <c r="Q27" s="2">
        <v>707</v>
      </c>
      <c r="R27" s="2">
        <v>0</v>
      </c>
      <c r="S27" s="2">
        <v>0</v>
      </c>
      <c r="T27" s="2">
        <v>0</v>
      </c>
      <c r="U27" s="2">
        <v>262</v>
      </c>
      <c r="V27" s="2">
        <v>0</v>
      </c>
      <c r="W27" s="2">
        <v>1440</v>
      </c>
      <c r="X27" s="2">
        <v>0</v>
      </c>
      <c r="Y27" s="2">
        <v>0</v>
      </c>
      <c r="Z27" s="2">
        <v>0</v>
      </c>
      <c r="AA27" s="1">
        <f>Q27+S27+U27+W27+Y27</f>
        <v>2409</v>
      </c>
      <c r="AB27" s="13">
        <f>R27+T27+V27+X27+Z27</f>
        <v>0</v>
      </c>
      <c r="AC27" s="14">
        <f>AA27+AB27</f>
        <v>2409</v>
      </c>
      <c r="AE27" s="3" t="s">
        <v>12</v>
      </c>
      <c r="AF27" s="2">
        <f>IFERROR(B27/Q27, "N.A.")</f>
        <v>6450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6000</v>
      </c>
      <c r="AK27" s="2" t="str">
        <f t="shared" si="15"/>
        <v>N.A.</v>
      </c>
      <c r="AL27" s="2">
        <f t="shared" si="15"/>
        <v>8106.9930555555538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7391.5400581154008</v>
      </c>
      <c r="AQ27" s="13" t="str">
        <f t="shared" si="15"/>
        <v>N.A.</v>
      </c>
      <c r="AR27" s="14">
        <f t="shared" si="15"/>
        <v>7391.5400581154008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12722726</v>
      </c>
      <c r="C29" s="2">
        <v>12009500</v>
      </c>
      <c r="D29" s="2">
        <v>675960</v>
      </c>
      <c r="E29" s="2"/>
      <c r="F29" s="2"/>
      <c r="G29" s="2">
        <v>4050600</v>
      </c>
      <c r="H29" s="2"/>
      <c r="I29" s="2">
        <v>3222600</v>
      </c>
      <c r="J29" s="2"/>
      <c r="K29" s="2"/>
      <c r="L29" s="1">
        <f t="shared" si="16"/>
        <v>13398686</v>
      </c>
      <c r="M29" s="13">
        <f t="shared" si="16"/>
        <v>19282700</v>
      </c>
      <c r="N29" s="14">
        <f t="shared" si="17"/>
        <v>32681386</v>
      </c>
      <c r="P29" s="3" t="s">
        <v>14</v>
      </c>
      <c r="Q29" s="2">
        <v>2095</v>
      </c>
      <c r="R29" s="2">
        <v>707</v>
      </c>
      <c r="S29" s="2">
        <v>131</v>
      </c>
      <c r="T29" s="2">
        <v>0</v>
      </c>
      <c r="U29" s="2">
        <v>0</v>
      </c>
      <c r="V29" s="2">
        <v>157</v>
      </c>
      <c r="W29" s="2">
        <v>0</v>
      </c>
      <c r="X29" s="2">
        <v>393</v>
      </c>
      <c r="Y29" s="2">
        <v>0</v>
      </c>
      <c r="Z29" s="2">
        <v>0</v>
      </c>
      <c r="AA29" s="1">
        <f t="shared" si="18"/>
        <v>2226</v>
      </c>
      <c r="AB29" s="13">
        <f t="shared" si="18"/>
        <v>1257</v>
      </c>
      <c r="AC29" s="14">
        <f t="shared" si="19"/>
        <v>3483</v>
      </c>
      <c r="AE29" s="3" t="s">
        <v>14</v>
      </c>
      <c r="AF29" s="2">
        <f t="shared" si="20"/>
        <v>6072.9002386634847</v>
      </c>
      <c r="AG29" s="2">
        <f t="shared" si="15"/>
        <v>16986.562942008488</v>
      </c>
      <c r="AH29" s="2">
        <f t="shared" si="15"/>
        <v>5160</v>
      </c>
      <c r="AI29" s="2" t="str">
        <f t="shared" si="15"/>
        <v>N.A.</v>
      </c>
      <c r="AJ29" s="2" t="str">
        <f t="shared" si="15"/>
        <v>N.A.</v>
      </c>
      <c r="AK29" s="2">
        <f t="shared" si="15"/>
        <v>25800</v>
      </c>
      <c r="AL29" s="2" t="str">
        <f t="shared" si="15"/>
        <v>N.A.</v>
      </c>
      <c r="AM29" s="2">
        <f t="shared" si="15"/>
        <v>8200</v>
      </c>
      <c r="AN29" s="2" t="str">
        <f t="shared" si="15"/>
        <v>N.A.</v>
      </c>
      <c r="AO29" s="2" t="str">
        <f t="shared" si="15"/>
        <v>N.A.</v>
      </c>
      <c r="AP29" s="15">
        <f t="shared" si="15"/>
        <v>6019.1761006289307</v>
      </c>
      <c r="AQ29" s="13">
        <f t="shared" si="15"/>
        <v>15340.254574383453</v>
      </c>
      <c r="AR29" s="14">
        <f t="shared" si="15"/>
        <v>9383.1139821992529</v>
      </c>
    </row>
    <row r="30" spans="1:44" ht="15" customHeight="1" thickBot="1" x14ac:dyDescent="0.3">
      <c r="A30" s="3" t="s">
        <v>15</v>
      </c>
      <c r="B30" s="2">
        <v>84495</v>
      </c>
      <c r="C30" s="2"/>
      <c r="D30" s="2">
        <v>5262640</v>
      </c>
      <c r="E30" s="2"/>
      <c r="F30" s="2"/>
      <c r="G30" s="2">
        <v>1350200</v>
      </c>
      <c r="H30" s="2">
        <v>628000</v>
      </c>
      <c r="I30" s="2"/>
      <c r="J30" s="2"/>
      <c r="K30" s="2"/>
      <c r="L30" s="1">
        <f t="shared" si="16"/>
        <v>5975135</v>
      </c>
      <c r="M30" s="13">
        <f t="shared" si="16"/>
        <v>1350200</v>
      </c>
      <c r="N30" s="14">
        <f t="shared" si="17"/>
        <v>7325335</v>
      </c>
      <c r="P30" s="3" t="s">
        <v>15</v>
      </c>
      <c r="Q30" s="2">
        <v>131</v>
      </c>
      <c r="R30" s="2">
        <v>0</v>
      </c>
      <c r="S30" s="2">
        <v>785</v>
      </c>
      <c r="T30" s="2">
        <v>0</v>
      </c>
      <c r="U30" s="2">
        <v>0</v>
      </c>
      <c r="V30" s="2">
        <v>288</v>
      </c>
      <c r="W30" s="2">
        <v>681</v>
      </c>
      <c r="X30" s="2">
        <v>0</v>
      </c>
      <c r="Y30" s="2">
        <v>0</v>
      </c>
      <c r="Z30" s="2">
        <v>0</v>
      </c>
      <c r="AA30" s="1">
        <f t="shared" si="18"/>
        <v>1597</v>
      </c>
      <c r="AB30" s="13">
        <f t="shared" si="18"/>
        <v>288</v>
      </c>
      <c r="AC30" s="21">
        <f t="shared" si="19"/>
        <v>1885</v>
      </c>
      <c r="AE30" s="3" t="s">
        <v>15</v>
      </c>
      <c r="AF30" s="2">
        <f t="shared" si="20"/>
        <v>645</v>
      </c>
      <c r="AG30" s="2" t="str">
        <f t="shared" si="15"/>
        <v>N.A.</v>
      </c>
      <c r="AH30" s="2">
        <f t="shared" si="15"/>
        <v>6704</v>
      </c>
      <c r="AI30" s="2" t="str">
        <f t="shared" si="15"/>
        <v>N.A.</v>
      </c>
      <c r="AJ30" s="2" t="str">
        <f t="shared" si="15"/>
        <v>N.A.</v>
      </c>
      <c r="AK30" s="2">
        <f t="shared" si="15"/>
        <v>4688.1944444444443</v>
      </c>
      <c r="AL30" s="2">
        <f t="shared" si="15"/>
        <v>922.17327459618207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3741.4746399499058</v>
      </c>
      <c r="AQ30" s="13">
        <f t="shared" si="15"/>
        <v>4688.1944444444443</v>
      </c>
      <c r="AR30" s="14">
        <f t="shared" si="15"/>
        <v>3886.1193633952253</v>
      </c>
    </row>
    <row r="31" spans="1:44" ht="15" customHeight="1" thickBot="1" x14ac:dyDescent="0.3">
      <c r="A31" s="4" t="s">
        <v>16</v>
      </c>
      <c r="B31" s="2">
        <v>17367371</v>
      </c>
      <c r="C31" s="2">
        <v>12009500</v>
      </c>
      <c r="D31" s="2">
        <v>5938600</v>
      </c>
      <c r="E31" s="2"/>
      <c r="F31" s="2">
        <v>1572000</v>
      </c>
      <c r="G31" s="2">
        <v>5400800</v>
      </c>
      <c r="H31" s="2">
        <v>12302069.999999998</v>
      </c>
      <c r="I31" s="2">
        <v>3222600</v>
      </c>
      <c r="J31" s="2"/>
      <c r="K31" s="2"/>
      <c r="L31" s="1">
        <f t="shared" ref="L31" si="21">B31+D31+F31+H31+J31</f>
        <v>37180041</v>
      </c>
      <c r="M31" s="13">
        <f t="shared" ref="M31" si="22">C31+E31+G31+I31+K31</f>
        <v>20632900</v>
      </c>
      <c r="N31" s="21">
        <f t="shared" ref="N31" si="23">L31+M31</f>
        <v>57812941</v>
      </c>
      <c r="P31" s="4" t="s">
        <v>16</v>
      </c>
      <c r="Q31" s="2">
        <v>2933</v>
      </c>
      <c r="R31" s="2">
        <v>707</v>
      </c>
      <c r="S31" s="2">
        <v>916</v>
      </c>
      <c r="T31" s="2">
        <v>0</v>
      </c>
      <c r="U31" s="2">
        <v>262</v>
      </c>
      <c r="V31" s="2">
        <v>445</v>
      </c>
      <c r="W31" s="2">
        <v>2121</v>
      </c>
      <c r="X31" s="2">
        <v>393</v>
      </c>
      <c r="Y31" s="2">
        <v>0</v>
      </c>
      <c r="Z31" s="2">
        <v>0</v>
      </c>
      <c r="AA31" s="1">
        <f t="shared" ref="AA31" si="24">Q31+S31+U31+W31+Y31</f>
        <v>6232</v>
      </c>
      <c r="AB31" s="13">
        <f t="shared" ref="AB31" si="25">R31+T31+V31+X31+Z31</f>
        <v>1545</v>
      </c>
      <c r="AC31" s="14">
        <f t="shared" ref="AC31" si="26">AA31+AB31</f>
        <v>7777</v>
      </c>
      <c r="AE31" s="4" t="s">
        <v>16</v>
      </c>
      <c r="AF31" s="2">
        <f t="shared" si="20"/>
        <v>5921.3675417661098</v>
      </c>
      <c r="AG31" s="2">
        <f t="shared" si="15"/>
        <v>16986.562942008488</v>
      </c>
      <c r="AH31" s="2">
        <f t="shared" si="15"/>
        <v>6483.187772925764</v>
      </c>
      <c r="AI31" s="2" t="str">
        <f t="shared" si="15"/>
        <v>N.A.</v>
      </c>
      <c r="AJ31" s="2">
        <f t="shared" si="15"/>
        <v>6000</v>
      </c>
      <c r="AK31" s="2">
        <f t="shared" si="15"/>
        <v>12136.629213483146</v>
      </c>
      <c r="AL31" s="2">
        <f t="shared" si="15"/>
        <v>5800.1272984441293</v>
      </c>
      <c r="AM31" s="2">
        <f t="shared" si="15"/>
        <v>8200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5965.9886071887031</v>
      </c>
      <c r="AQ31" s="13">
        <f t="shared" ref="AQ31" si="28">IFERROR(M31/AB31, "N.A.")</f>
        <v>13354.62783171521</v>
      </c>
      <c r="AR31" s="14">
        <f t="shared" ref="AR31" si="29">IFERROR(N31/AC31, "N.A.")</f>
        <v>7433.8357978655013</v>
      </c>
    </row>
    <row r="32" spans="1:44" ht="15" customHeight="1" thickBot="1" x14ac:dyDescent="0.3">
      <c r="A32" s="5" t="s">
        <v>0</v>
      </c>
      <c r="B32" s="47">
        <f>B31+C31</f>
        <v>29376871</v>
      </c>
      <c r="C32" s="48"/>
      <c r="D32" s="47">
        <f>D31+E31</f>
        <v>5938600</v>
      </c>
      <c r="E32" s="48"/>
      <c r="F32" s="47">
        <f>F31+G31</f>
        <v>6972800</v>
      </c>
      <c r="G32" s="48"/>
      <c r="H32" s="47">
        <f>H31+I31</f>
        <v>15524669.999999998</v>
      </c>
      <c r="I32" s="48"/>
      <c r="J32" s="47">
        <f>J31+K31</f>
        <v>0</v>
      </c>
      <c r="K32" s="48"/>
      <c r="L32" s="47">
        <f>L31+M31</f>
        <v>57812941</v>
      </c>
      <c r="M32" s="49"/>
      <c r="N32" s="22">
        <f>B32+D32+F32+H32+J32</f>
        <v>57812941</v>
      </c>
      <c r="P32" s="5" t="s">
        <v>0</v>
      </c>
      <c r="Q32" s="47">
        <f>Q31+R31</f>
        <v>3640</v>
      </c>
      <c r="R32" s="48"/>
      <c r="S32" s="47">
        <f>S31+T31</f>
        <v>916</v>
      </c>
      <c r="T32" s="48"/>
      <c r="U32" s="47">
        <f>U31+V31</f>
        <v>707</v>
      </c>
      <c r="V32" s="48"/>
      <c r="W32" s="47">
        <f>W31+X31</f>
        <v>2514</v>
      </c>
      <c r="X32" s="48"/>
      <c r="Y32" s="47">
        <f>Y31+Z31</f>
        <v>0</v>
      </c>
      <c r="Z32" s="48"/>
      <c r="AA32" s="47">
        <f>AA31+AB31</f>
        <v>7777</v>
      </c>
      <c r="AB32" s="48"/>
      <c r="AC32" s="23">
        <f>Q32+S32+U32+W32+Y32</f>
        <v>7777</v>
      </c>
      <c r="AE32" s="5" t="s">
        <v>0</v>
      </c>
      <c r="AF32" s="27">
        <f>IFERROR(B32/Q32,"N.A.")</f>
        <v>8070.568956043956</v>
      </c>
      <c r="AG32" s="28"/>
      <c r="AH32" s="27">
        <f>IFERROR(D32/S32,"N.A.")</f>
        <v>6483.187772925764</v>
      </c>
      <c r="AI32" s="28"/>
      <c r="AJ32" s="27">
        <f>IFERROR(F32/U32,"N.A.")</f>
        <v>9862.5176803394625</v>
      </c>
      <c r="AK32" s="28"/>
      <c r="AL32" s="27">
        <f>IFERROR(H32/W32,"N.A.")</f>
        <v>6175.2863961813837</v>
      </c>
      <c r="AM32" s="28"/>
      <c r="AN32" s="27" t="str">
        <f>IFERROR(J32/Y32,"N.A.")</f>
        <v>N.A.</v>
      </c>
      <c r="AO32" s="28"/>
      <c r="AP32" s="27">
        <f>IFERROR(L32/AA32,"N.A.")</f>
        <v>7433.8357978655013</v>
      </c>
      <c r="AQ32" s="28"/>
      <c r="AR32" s="16">
        <f>IFERROR(N32/AC32, "N.A.")</f>
        <v>7433.8357978655013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393000</v>
      </c>
      <c r="C39" s="2"/>
      <c r="D39" s="2"/>
      <c r="E39" s="2"/>
      <c r="F39" s="2"/>
      <c r="G39" s="2"/>
      <c r="H39" s="2">
        <v>788620</v>
      </c>
      <c r="I39" s="2"/>
      <c r="J39" s="2">
        <v>0</v>
      </c>
      <c r="K39" s="2"/>
      <c r="L39" s="1">
        <f>B39+D39+F39+H39+J39</f>
        <v>1181620</v>
      </c>
      <c r="M39" s="13">
        <f>C39+E39+G39+I39+K39</f>
        <v>0</v>
      </c>
      <c r="N39" s="14">
        <f>L39+M39</f>
        <v>1181620</v>
      </c>
      <c r="P39" s="3" t="s">
        <v>12</v>
      </c>
      <c r="Q39" s="2">
        <v>131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262</v>
      </c>
      <c r="X39" s="2">
        <v>0</v>
      </c>
      <c r="Y39" s="2">
        <v>131</v>
      </c>
      <c r="Z39" s="2">
        <v>0</v>
      </c>
      <c r="AA39" s="1">
        <f>Q39+S39+U39+W39+Y39</f>
        <v>524</v>
      </c>
      <c r="AB39" s="13">
        <f>R39+T39+V39+X39+Z39</f>
        <v>0</v>
      </c>
      <c r="AC39" s="14">
        <f>AA39+AB39</f>
        <v>524</v>
      </c>
      <c r="AE39" s="3" t="s">
        <v>12</v>
      </c>
      <c r="AF39" s="2">
        <f>IFERROR(B39/Q39, "N.A.")</f>
        <v>3000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3010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2255</v>
      </c>
      <c r="AQ39" s="13" t="str">
        <f t="shared" si="30"/>
        <v>N.A.</v>
      </c>
      <c r="AR39" s="14">
        <f t="shared" si="30"/>
        <v>2255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7850460</v>
      </c>
      <c r="C41" s="2">
        <v>9104500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7850460</v>
      </c>
      <c r="M41" s="13">
        <f t="shared" si="31"/>
        <v>9104500</v>
      </c>
      <c r="N41" s="14">
        <f t="shared" si="32"/>
        <v>16954960</v>
      </c>
      <c r="P41" s="3" t="s">
        <v>14</v>
      </c>
      <c r="Q41" s="2">
        <v>1388</v>
      </c>
      <c r="R41" s="2">
        <v>917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1388</v>
      </c>
      <c r="AB41" s="13">
        <f t="shared" si="33"/>
        <v>917</v>
      </c>
      <c r="AC41" s="14">
        <f t="shared" si="34"/>
        <v>2305</v>
      </c>
      <c r="AE41" s="3" t="s">
        <v>14</v>
      </c>
      <c r="AF41" s="2">
        <f t="shared" si="35"/>
        <v>5655.951008645533</v>
      </c>
      <c r="AG41" s="2">
        <f t="shared" si="30"/>
        <v>9928.5714285714294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5655.951008645533</v>
      </c>
      <c r="AQ41" s="13">
        <f t="shared" si="30"/>
        <v>9928.5714285714294</v>
      </c>
      <c r="AR41" s="14">
        <f t="shared" si="30"/>
        <v>7355.7310195227765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8243460</v>
      </c>
      <c r="C43" s="2">
        <v>9104500</v>
      </c>
      <c r="D43" s="2"/>
      <c r="E43" s="2"/>
      <c r="F43" s="2"/>
      <c r="G43" s="2"/>
      <c r="H43" s="2">
        <v>788620</v>
      </c>
      <c r="I43" s="2"/>
      <c r="J43" s="2">
        <v>0</v>
      </c>
      <c r="K43" s="2"/>
      <c r="L43" s="1">
        <f t="shared" ref="L43" si="36">B43+D43+F43+H43+J43</f>
        <v>9032080</v>
      </c>
      <c r="M43" s="13">
        <f t="shared" ref="M43" si="37">C43+E43+G43+I43+K43</f>
        <v>9104500</v>
      </c>
      <c r="N43" s="21">
        <f t="shared" ref="N43" si="38">L43+M43</f>
        <v>18136580</v>
      </c>
      <c r="P43" s="4" t="s">
        <v>16</v>
      </c>
      <c r="Q43" s="2">
        <v>1519</v>
      </c>
      <c r="R43" s="2">
        <v>917</v>
      </c>
      <c r="S43" s="2">
        <v>0</v>
      </c>
      <c r="T43" s="2">
        <v>0</v>
      </c>
      <c r="U43" s="2">
        <v>0</v>
      </c>
      <c r="V43" s="2">
        <v>0</v>
      </c>
      <c r="W43" s="2">
        <v>262</v>
      </c>
      <c r="X43" s="2">
        <v>0</v>
      </c>
      <c r="Y43" s="2">
        <v>131</v>
      </c>
      <c r="Z43" s="2">
        <v>0</v>
      </c>
      <c r="AA43" s="1">
        <f t="shared" ref="AA43" si="39">Q43+S43+U43+W43+Y43</f>
        <v>1912</v>
      </c>
      <c r="AB43" s="13">
        <f t="shared" ref="AB43" si="40">R43+T43+V43+X43+Z43</f>
        <v>917</v>
      </c>
      <c r="AC43" s="21">
        <f t="shared" ref="AC43" si="41">AA43+AB43</f>
        <v>2829</v>
      </c>
      <c r="AE43" s="4" t="s">
        <v>16</v>
      </c>
      <c r="AF43" s="2">
        <f t="shared" si="35"/>
        <v>5426.8992758393679</v>
      </c>
      <c r="AG43" s="2">
        <f t="shared" si="30"/>
        <v>9928.5714285714294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3010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4723.8912133891217</v>
      </c>
      <c r="AQ43" s="13">
        <f t="shared" ref="AQ43" si="43">IFERROR(M43/AB43, "N.A.")</f>
        <v>9928.5714285714294</v>
      </c>
      <c r="AR43" s="14">
        <f t="shared" ref="AR43" si="44">IFERROR(N43/AC43, "N.A.")</f>
        <v>6410.9508660303991</v>
      </c>
    </row>
    <row r="44" spans="1:44" ht="15" customHeight="1" thickBot="1" x14ac:dyDescent="0.3">
      <c r="A44" s="5" t="s">
        <v>0</v>
      </c>
      <c r="B44" s="47">
        <f>B43+C43</f>
        <v>17347960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788620</v>
      </c>
      <c r="I44" s="48"/>
      <c r="J44" s="47">
        <f>J43+K43</f>
        <v>0</v>
      </c>
      <c r="K44" s="48"/>
      <c r="L44" s="47">
        <f>L43+M43</f>
        <v>18136580</v>
      </c>
      <c r="M44" s="49"/>
      <c r="N44" s="22">
        <f>B44+D44+F44+H44+J44</f>
        <v>18136580</v>
      </c>
      <c r="P44" s="5" t="s">
        <v>0</v>
      </c>
      <c r="Q44" s="47">
        <f>Q43+R43</f>
        <v>2436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262</v>
      </c>
      <c r="X44" s="48"/>
      <c r="Y44" s="47">
        <f>Y43+Z43</f>
        <v>131</v>
      </c>
      <c r="Z44" s="48"/>
      <c r="AA44" s="47">
        <f>AA43+AB43</f>
        <v>2829</v>
      </c>
      <c r="AB44" s="49"/>
      <c r="AC44" s="22">
        <f>Q44+S44+U44+W44+Y44</f>
        <v>2829</v>
      </c>
      <c r="AE44" s="5" t="s">
        <v>0</v>
      </c>
      <c r="AF44" s="27">
        <f>IFERROR(B44/Q44,"N.A.")</f>
        <v>7121.4942528735628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3010</v>
      </c>
      <c r="AM44" s="28"/>
      <c r="AN44" s="27">
        <f>IFERROR(J44/Y44,"N.A.")</f>
        <v>0</v>
      </c>
      <c r="AO44" s="28"/>
      <c r="AP44" s="27">
        <f>IFERROR(L44/AA44,"N.A.")</f>
        <v>6410.9508660303991</v>
      </c>
      <c r="AQ44" s="28"/>
      <c r="AR44" s="16">
        <f>IFERROR(N44/AC44, "N.A.")</f>
        <v>6410.9508660303991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65179239.999999993</v>
      </c>
      <c r="C15" s="2"/>
      <c r="D15" s="2">
        <v>14166900</v>
      </c>
      <c r="E15" s="2"/>
      <c r="F15" s="2">
        <v>43864430</v>
      </c>
      <c r="G15" s="2"/>
      <c r="H15" s="2">
        <v>177563150.00000003</v>
      </c>
      <c r="I15" s="2"/>
      <c r="J15" s="2">
        <v>0</v>
      </c>
      <c r="K15" s="2"/>
      <c r="L15" s="1">
        <f>B15+D15+F15+H15+J15</f>
        <v>300773720</v>
      </c>
      <c r="M15" s="13">
        <f>C15+E15+G15+I15+K15</f>
        <v>0</v>
      </c>
      <c r="N15" s="14">
        <f>L15+M15</f>
        <v>300773720</v>
      </c>
      <c r="P15" s="3" t="s">
        <v>12</v>
      </c>
      <c r="Q15" s="2">
        <v>7970</v>
      </c>
      <c r="R15" s="2">
        <v>0</v>
      </c>
      <c r="S15" s="2">
        <v>1679</v>
      </c>
      <c r="T15" s="2">
        <v>0</v>
      </c>
      <c r="U15" s="2">
        <v>2877</v>
      </c>
      <c r="V15" s="2">
        <v>0</v>
      </c>
      <c r="W15" s="2">
        <v>22566</v>
      </c>
      <c r="X15" s="2">
        <v>0</v>
      </c>
      <c r="Y15" s="2">
        <v>849</v>
      </c>
      <c r="Z15" s="2">
        <v>0</v>
      </c>
      <c r="AA15" s="1">
        <f>Q15+S15+U15+W15+Y15</f>
        <v>35941</v>
      </c>
      <c r="AB15" s="13">
        <f>R15+T15+V15+X15+Z15</f>
        <v>0</v>
      </c>
      <c r="AC15" s="14">
        <f>AA15+AB15</f>
        <v>35941</v>
      </c>
      <c r="AE15" s="3" t="s">
        <v>12</v>
      </c>
      <c r="AF15" s="2">
        <f>IFERROR(B15/Q15, "N.A.")</f>
        <v>8178.0727728983684</v>
      </c>
      <c r="AG15" s="2" t="str">
        <f t="shared" ref="AG15:AR19" si="0">IFERROR(C15/R15, "N.A.")</f>
        <v>N.A.</v>
      </c>
      <c r="AH15" s="2">
        <f t="shared" si="0"/>
        <v>8437.7010125074448</v>
      </c>
      <c r="AI15" s="2" t="str">
        <f t="shared" si="0"/>
        <v>N.A.</v>
      </c>
      <c r="AJ15" s="2">
        <f t="shared" si="0"/>
        <v>15246.586722280153</v>
      </c>
      <c r="AK15" s="2" t="str">
        <f t="shared" si="0"/>
        <v>N.A.</v>
      </c>
      <c r="AL15" s="2">
        <f t="shared" si="0"/>
        <v>7868.6142869804144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8368.5406638657805</v>
      </c>
      <c r="AQ15" s="13" t="str">
        <f t="shared" si="0"/>
        <v>N.A.</v>
      </c>
      <c r="AR15" s="14">
        <f t="shared" si="0"/>
        <v>8368.5406638657805</v>
      </c>
    </row>
    <row r="16" spans="1:44" ht="15" customHeight="1" thickBot="1" x14ac:dyDescent="0.3">
      <c r="A16" s="3" t="s">
        <v>13</v>
      </c>
      <c r="B16" s="2">
        <v>49166005.000000007</v>
      </c>
      <c r="C16" s="2">
        <v>1894200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49166005.000000007</v>
      </c>
      <c r="M16" s="13">
        <f t="shared" si="1"/>
        <v>1894200</v>
      </c>
      <c r="N16" s="14">
        <f t="shared" ref="N16:N18" si="2">L16+M16</f>
        <v>51060205.000000007</v>
      </c>
      <c r="P16" s="3" t="s">
        <v>13</v>
      </c>
      <c r="Q16" s="2">
        <v>7231</v>
      </c>
      <c r="R16" s="2">
        <v>231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7231</v>
      </c>
      <c r="AB16" s="13">
        <f t="shared" si="3"/>
        <v>231</v>
      </c>
      <c r="AC16" s="14">
        <f t="shared" ref="AC16:AC18" si="4">AA16+AB16</f>
        <v>7462</v>
      </c>
      <c r="AE16" s="3" t="s">
        <v>13</v>
      </c>
      <c r="AF16" s="2">
        <f t="shared" ref="AF16:AF19" si="5">IFERROR(B16/Q16, "N.A.")</f>
        <v>6799.3368828654411</v>
      </c>
      <c r="AG16" s="2">
        <f t="shared" si="0"/>
        <v>8200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6799.3368828654411</v>
      </c>
      <c r="AQ16" s="13">
        <f t="shared" si="0"/>
        <v>8200</v>
      </c>
      <c r="AR16" s="14">
        <f t="shared" si="0"/>
        <v>6842.6969981238281</v>
      </c>
    </row>
    <row r="17" spans="1:44" ht="15" customHeight="1" thickBot="1" x14ac:dyDescent="0.3">
      <c r="A17" s="3" t="s">
        <v>14</v>
      </c>
      <c r="B17" s="2">
        <v>207847410.00000006</v>
      </c>
      <c r="C17" s="2">
        <v>634768599.99999964</v>
      </c>
      <c r="D17" s="2">
        <v>38661100.000000007</v>
      </c>
      <c r="E17" s="2">
        <v>26248508</v>
      </c>
      <c r="F17" s="2"/>
      <c r="G17" s="2">
        <v>28127800</v>
      </c>
      <c r="H17" s="2"/>
      <c r="I17" s="2">
        <v>17309500</v>
      </c>
      <c r="J17" s="2">
        <v>0</v>
      </c>
      <c r="K17" s="2"/>
      <c r="L17" s="1">
        <f t="shared" si="1"/>
        <v>246508510.00000006</v>
      </c>
      <c r="M17" s="13">
        <f t="shared" si="1"/>
        <v>706454407.99999964</v>
      </c>
      <c r="N17" s="14">
        <f t="shared" si="2"/>
        <v>952962917.99999976</v>
      </c>
      <c r="P17" s="3" t="s">
        <v>14</v>
      </c>
      <c r="Q17" s="2">
        <v>23991</v>
      </c>
      <c r="R17" s="2">
        <v>69887</v>
      </c>
      <c r="S17" s="2">
        <v>3481</v>
      </c>
      <c r="T17" s="2">
        <v>1410</v>
      </c>
      <c r="U17" s="2">
        <v>0</v>
      </c>
      <c r="V17" s="2">
        <v>3592</v>
      </c>
      <c r="W17" s="2">
        <v>0</v>
      </c>
      <c r="X17" s="2">
        <v>1760</v>
      </c>
      <c r="Y17" s="2">
        <v>1301</v>
      </c>
      <c r="Z17" s="2">
        <v>0</v>
      </c>
      <c r="AA17" s="1">
        <f t="shared" si="3"/>
        <v>28773</v>
      </c>
      <c r="AB17" s="13">
        <f t="shared" si="3"/>
        <v>76649</v>
      </c>
      <c r="AC17" s="14">
        <f t="shared" si="4"/>
        <v>105422</v>
      </c>
      <c r="AE17" s="3" t="s">
        <v>14</v>
      </c>
      <c r="AF17" s="2">
        <f t="shared" si="5"/>
        <v>8663.5575840940382</v>
      </c>
      <c r="AG17" s="2">
        <f t="shared" si="0"/>
        <v>9082.7850673229586</v>
      </c>
      <c r="AH17" s="2">
        <f t="shared" si="0"/>
        <v>11106.320022981903</v>
      </c>
      <c r="AI17" s="2">
        <f t="shared" si="0"/>
        <v>18615.963120567376</v>
      </c>
      <c r="AJ17" s="2" t="str">
        <f t="shared" si="0"/>
        <v>N.A.</v>
      </c>
      <c r="AK17" s="2">
        <f t="shared" si="0"/>
        <v>7830.6792873051227</v>
      </c>
      <c r="AL17" s="2" t="str">
        <f t="shared" si="0"/>
        <v>N.A.</v>
      </c>
      <c r="AM17" s="2">
        <f t="shared" si="0"/>
        <v>9834.943181818182</v>
      </c>
      <c r="AN17" s="2">
        <f t="shared" si="0"/>
        <v>0</v>
      </c>
      <c r="AO17" s="2" t="str">
        <f t="shared" si="0"/>
        <v>N.A.</v>
      </c>
      <c r="AP17" s="15">
        <f t="shared" si="0"/>
        <v>8567.3551593507818</v>
      </c>
      <c r="AQ17" s="13">
        <f t="shared" si="0"/>
        <v>9216.7465720361597</v>
      </c>
      <c r="AR17" s="14">
        <f t="shared" si="0"/>
        <v>9039.5071047788861</v>
      </c>
    </row>
    <row r="18" spans="1:44" ht="15" customHeight="1" thickBot="1" x14ac:dyDescent="0.3">
      <c r="A18" s="3" t="s">
        <v>15</v>
      </c>
      <c r="B18" s="2">
        <v>14402850</v>
      </c>
      <c r="C18" s="2"/>
      <c r="D18" s="2">
        <v>2721900</v>
      </c>
      <c r="E18" s="2"/>
      <c r="F18" s="2"/>
      <c r="G18" s="2"/>
      <c r="H18" s="2"/>
      <c r="I18" s="2"/>
      <c r="J18" s="2"/>
      <c r="K18" s="2"/>
      <c r="L18" s="1">
        <f t="shared" si="1"/>
        <v>17124750</v>
      </c>
      <c r="M18" s="13">
        <f t="shared" si="1"/>
        <v>0</v>
      </c>
      <c r="N18" s="14">
        <f t="shared" si="2"/>
        <v>17124750</v>
      </c>
      <c r="P18" s="3" t="s">
        <v>15</v>
      </c>
      <c r="Q18" s="2">
        <v>1617</v>
      </c>
      <c r="R18" s="2">
        <v>0</v>
      </c>
      <c r="S18" s="2">
        <v>211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1828</v>
      </c>
      <c r="AB18" s="13">
        <f t="shared" si="3"/>
        <v>0</v>
      </c>
      <c r="AC18" s="21">
        <f t="shared" si="4"/>
        <v>1828</v>
      </c>
      <c r="AE18" s="3" t="s">
        <v>15</v>
      </c>
      <c r="AF18" s="2">
        <f t="shared" si="5"/>
        <v>8907.1428571428569</v>
      </c>
      <c r="AG18" s="2" t="str">
        <f t="shared" si="0"/>
        <v>N.A.</v>
      </c>
      <c r="AH18" s="2">
        <f t="shared" si="0"/>
        <v>12900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9368.0251641137856</v>
      </c>
      <c r="AQ18" s="13" t="str">
        <f t="shared" si="0"/>
        <v>N.A.</v>
      </c>
      <c r="AR18" s="14">
        <f t="shared" si="0"/>
        <v>9368.0251641137856</v>
      </c>
    </row>
    <row r="19" spans="1:44" ht="15" customHeight="1" thickBot="1" x14ac:dyDescent="0.3">
      <c r="A19" s="4" t="s">
        <v>16</v>
      </c>
      <c r="B19" s="2">
        <v>336595505.00000006</v>
      </c>
      <c r="C19" s="2">
        <v>636662799.99999988</v>
      </c>
      <c r="D19" s="2">
        <v>55549899.999999993</v>
      </c>
      <c r="E19" s="2">
        <v>26248508</v>
      </c>
      <c r="F19" s="2">
        <v>43864430</v>
      </c>
      <c r="G19" s="2">
        <v>28127800</v>
      </c>
      <c r="H19" s="2">
        <v>177563150.00000003</v>
      </c>
      <c r="I19" s="2">
        <v>17309500</v>
      </c>
      <c r="J19" s="2">
        <v>0</v>
      </c>
      <c r="K19" s="2"/>
      <c r="L19" s="1">
        <f t="shared" ref="L19" si="6">B19+D19+F19+H19+J19</f>
        <v>613572985.00000012</v>
      </c>
      <c r="M19" s="13">
        <f t="shared" ref="M19" si="7">C19+E19+G19+I19+K19</f>
        <v>708348607.99999988</v>
      </c>
      <c r="N19" s="21">
        <f t="shared" ref="N19" si="8">L19+M19</f>
        <v>1321921593</v>
      </c>
      <c r="P19" s="4" t="s">
        <v>16</v>
      </c>
      <c r="Q19" s="2">
        <v>40809</v>
      </c>
      <c r="R19" s="2">
        <v>70118</v>
      </c>
      <c r="S19" s="2">
        <v>5371</v>
      </c>
      <c r="T19" s="2">
        <v>1410</v>
      </c>
      <c r="U19" s="2">
        <v>2877</v>
      </c>
      <c r="V19" s="2">
        <v>3592</v>
      </c>
      <c r="W19" s="2">
        <v>22566</v>
      </c>
      <c r="X19" s="2">
        <v>1760</v>
      </c>
      <c r="Y19" s="2">
        <v>2150</v>
      </c>
      <c r="Z19" s="2">
        <v>0</v>
      </c>
      <c r="AA19" s="1">
        <f t="shared" ref="AA19" si="9">Q19+S19+U19+W19+Y19</f>
        <v>73773</v>
      </c>
      <c r="AB19" s="13">
        <f t="shared" ref="AB19" si="10">R19+T19+V19+X19+Z19</f>
        <v>76880</v>
      </c>
      <c r="AC19" s="14">
        <f t="shared" ref="AC19" si="11">AA19+AB19</f>
        <v>150653</v>
      </c>
      <c r="AE19" s="4" t="s">
        <v>16</v>
      </c>
      <c r="AF19" s="2">
        <f t="shared" si="5"/>
        <v>8248.0704011370053</v>
      </c>
      <c r="AG19" s="2">
        <f t="shared" si="0"/>
        <v>9079.8767791437276</v>
      </c>
      <c r="AH19" s="2">
        <f t="shared" si="0"/>
        <v>10342.561906535095</v>
      </c>
      <c r="AI19" s="2">
        <f t="shared" si="0"/>
        <v>18615.963120567376</v>
      </c>
      <c r="AJ19" s="2">
        <f t="shared" si="0"/>
        <v>15246.586722280153</v>
      </c>
      <c r="AK19" s="2">
        <f t="shared" si="0"/>
        <v>7830.6792873051227</v>
      </c>
      <c r="AL19" s="2">
        <f t="shared" si="0"/>
        <v>7868.6142869804144</v>
      </c>
      <c r="AM19" s="2">
        <f t="shared" si="0"/>
        <v>9834.943181818182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8317.0399061987464</v>
      </c>
      <c r="AQ19" s="13">
        <f t="shared" ref="AQ19" si="13">IFERROR(M19/AB19, "N.A.")</f>
        <v>9213.6915712799146</v>
      </c>
      <c r="AR19" s="14">
        <f t="shared" ref="AR19" si="14">IFERROR(N19/AC19, "N.A.")</f>
        <v>8774.6118099208106</v>
      </c>
    </row>
    <row r="20" spans="1:44" ht="15" customHeight="1" thickBot="1" x14ac:dyDescent="0.3">
      <c r="A20" s="5" t="s">
        <v>0</v>
      </c>
      <c r="B20" s="47">
        <f>B19+C19</f>
        <v>973258305</v>
      </c>
      <c r="C20" s="48"/>
      <c r="D20" s="47">
        <f>D19+E19</f>
        <v>81798408</v>
      </c>
      <c r="E20" s="48"/>
      <c r="F20" s="47">
        <f>F19+G19</f>
        <v>71992230</v>
      </c>
      <c r="G20" s="48"/>
      <c r="H20" s="47">
        <f>H19+I19</f>
        <v>194872650.00000003</v>
      </c>
      <c r="I20" s="48"/>
      <c r="J20" s="47">
        <f>J19+K19</f>
        <v>0</v>
      </c>
      <c r="K20" s="48"/>
      <c r="L20" s="47">
        <f>L19+M19</f>
        <v>1321921593</v>
      </c>
      <c r="M20" s="49"/>
      <c r="N20" s="22">
        <f>B20+D20+F20+H20+J20</f>
        <v>1321921593</v>
      </c>
      <c r="P20" s="5" t="s">
        <v>0</v>
      </c>
      <c r="Q20" s="47">
        <f>Q19+R19</f>
        <v>110927</v>
      </c>
      <c r="R20" s="48"/>
      <c r="S20" s="47">
        <f>S19+T19</f>
        <v>6781</v>
      </c>
      <c r="T20" s="48"/>
      <c r="U20" s="47">
        <f>U19+V19</f>
        <v>6469</v>
      </c>
      <c r="V20" s="48"/>
      <c r="W20" s="47">
        <f>W19+X19</f>
        <v>24326</v>
      </c>
      <c r="X20" s="48"/>
      <c r="Y20" s="47">
        <f>Y19+Z19</f>
        <v>2150</v>
      </c>
      <c r="Z20" s="48"/>
      <c r="AA20" s="47">
        <f>AA19+AB19</f>
        <v>150653</v>
      </c>
      <c r="AB20" s="48"/>
      <c r="AC20" s="23">
        <f>Q20+S20+U20+W20+Y20</f>
        <v>150653</v>
      </c>
      <c r="AE20" s="5" t="s">
        <v>0</v>
      </c>
      <c r="AF20" s="27">
        <f>IFERROR(B20/Q20,"N.A.")</f>
        <v>8773.8630360507359</v>
      </c>
      <c r="AG20" s="28"/>
      <c r="AH20" s="27">
        <f>IFERROR(D20/S20,"N.A.")</f>
        <v>12062.882760654771</v>
      </c>
      <c r="AI20" s="28"/>
      <c r="AJ20" s="27">
        <f>IFERROR(F20/U20,"N.A.")</f>
        <v>11128.803524501469</v>
      </c>
      <c r="AK20" s="28"/>
      <c r="AL20" s="27">
        <f>IFERROR(H20/W20,"N.A.")</f>
        <v>8010.879306092248</v>
      </c>
      <c r="AM20" s="28"/>
      <c r="AN20" s="27">
        <f>IFERROR(J20/Y20,"N.A.")</f>
        <v>0</v>
      </c>
      <c r="AO20" s="28"/>
      <c r="AP20" s="27">
        <f>IFERROR(L20/AA20,"N.A.")</f>
        <v>8774.6118099208106</v>
      </c>
      <c r="AQ20" s="28"/>
      <c r="AR20" s="16">
        <f>IFERROR(N20/AC20, "N.A.")</f>
        <v>8774.6118099208106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50412610</v>
      </c>
      <c r="C27" s="2"/>
      <c r="D27" s="2">
        <v>14166900</v>
      </c>
      <c r="E27" s="2"/>
      <c r="F27" s="2">
        <v>38945230</v>
      </c>
      <c r="G27" s="2"/>
      <c r="H27" s="2">
        <v>112276680.00000003</v>
      </c>
      <c r="I27" s="2"/>
      <c r="J27" s="2">
        <v>0</v>
      </c>
      <c r="K27" s="2"/>
      <c r="L27" s="1">
        <f>B27+D27+F27+H27+J27</f>
        <v>215801420.00000003</v>
      </c>
      <c r="M27" s="13">
        <f>C27+E27+G27+I27+K27</f>
        <v>0</v>
      </c>
      <c r="N27" s="14">
        <f>L27+M27</f>
        <v>215801420.00000003</v>
      </c>
      <c r="P27" s="3" t="s">
        <v>12</v>
      </c>
      <c r="Q27" s="2">
        <v>4929</v>
      </c>
      <c r="R27" s="2">
        <v>0</v>
      </c>
      <c r="S27" s="2">
        <v>1679</v>
      </c>
      <c r="T27" s="2">
        <v>0</v>
      </c>
      <c r="U27" s="2">
        <v>2380</v>
      </c>
      <c r="V27" s="2">
        <v>0</v>
      </c>
      <c r="W27" s="2">
        <v>11982</v>
      </c>
      <c r="X27" s="2">
        <v>0</v>
      </c>
      <c r="Y27" s="2">
        <v>179</v>
      </c>
      <c r="Z27" s="2">
        <v>0</v>
      </c>
      <c r="AA27" s="1">
        <f>Q27+S27+U27+W27+Y27</f>
        <v>21149</v>
      </c>
      <c r="AB27" s="13">
        <f>R27+T27+V27+X27+Z27</f>
        <v>0</v>
      </c>
      <c r="AC27" s="14">
        <f>AA27+AB27</f>
        <v>21149</v>
      </c>
      <c r="AE27" s="3" t="s">
        <v>12</v>
      </c>
      <c r="AF27" s="2">
        <f>IFERROR(B27/Q27, "N.A.")</f>
        <v>10227.756137147495</v>
      </c>
      <c r="AG27" s="2" t="str">
        <f t="shared" ref="AG27:AR31" si="15">IFERROR(C27/R27, "N.A.")</f>
        <v>N.A.</v>
      </c>
      <c r="AH27" s="2">
        <f t="shared" si="15"/>
        <v>8437.7010125074448</v>
      </c>
      <c r="AI27" s="2" t="str">
        <f t="shared" si="15"/>
        <v>N.A.</v>
      </c>
      <c r="AJ27" s="2">
        <f t="shared" si="15"/>
        <v>16363.542016806723</v>
      </c>
      <c r="AK27" s="2" t="str">
        <f t="shared" si="15"/>
        <v>N.A.</v>
      </c>
      <c r="AL27" s="2">
        <f t="shared" si="15"/>
        <v>9370.4456685027562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10203.859284126911</v>
      </c>
      <c r="AQ27" s="13" t="str">
        <f t="shared" si="15"/>
        <v>N.A.</v>
      </c>
      <c r="AR27" s="14">
        <f t="shared" si="15"/>
        <v>10203.859284126911</v>
      </c>
    </row>
    <row r="28" spans="1:44" ht="15" customHeight="1" thickBot="1" x14ac:dyDescent="0.3">
      <c r="A28" s="3" t="s">
        <v>13</v>
      </c>
      <c r="B28" s="2">
        <v>16111580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16111580</v>
      </c>
      <c r="M28" s="13">
        <f t="shared" si="16"/>
        <v>0</v>
      </c>
      <c r="N28" s="14">
        <f t="shared" ref="N28:N30" si="17">L28+M28</f>
        <v>16111580</v>
      </c>
      <c r="P28" s="3" t="s">
        <v>13</v>
      </c>
      <c r="Q28" s="2">
        <v>1742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1742</v>
      </c>
      <c r="AB28" s="13">
        <f t="shared" si="18"/>
        <v>0</v>
      </c>
      <c r="AC28" s="14">
        <f t="shared" ref="AC28:AC30" si="19">AA28+AB28</f>
        <v>1742</v>
      </c>
      <c r="AE28" s="3" t="s">
        <v>13</v>
      </c>
      <c r="AF28" s="2">
        <f t="shared" ref="AF28:AF31" si="20">IFERROR(B28/Q28, "N.A.")</f>
        <v>9248.897818599311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9248.897818599311</v>
      </c>
      <c r="AQ28" s="13" t="str">
        <f t="shared" si="15"/>
        <v>N.A.</v>
      </c>
      <c r="AR28" s="14">
        <f t="shared" si="15"/>
        <v>9248.897818599311</v>
      </c>
    </row>
    <row r="29" spans="1:44" ht="15" customHeight="1" thickBot="1" x14ac:dyDescent="0.3">
      <c r="A29" s="3" t="s">
        <v>14</v>
      </c>
      <c r="B29" s="2">
        <v>140089839.99999997</v>
      </c>
      <c r="C29" s="2">
        <v>399402900</v>
      </c>
      <c r="D29" s="2">
        <v>27727240.000000004</v>
      </c>
      <c r="E29" s="2">
        <v>21208157.999999996</v>
      </c>
      <c r="F29" s="2"/>
      <c r="G29" s="2">
        <v>25569800.000000004</v>
      </c>
      <c r="H29" s="2"/>
      <c r="I29" s="2">
        <v>14777500</v>
      </c>
      <c r="J29" s="2">
        <v>0</v>
      </c>
      <c r="K29" s="2"/>
      <c r="L29" s="1">
        <f t="shared" si="16"/>
        <v>167817079.99999997</v>
      </c>
      <c r="M29" s="13">
        <f t="shared" si="16"/>
        <v>460958358</v>
      </c>
      <c r="N29" s="14">
        <f t="shared" si="17"/>
        <v>628775438</v>
      </c>
      <c r="P29" s="3" t="s">
        <v>14</v>
      </c>
      <c r="Q29" s="2">
        <v>14850</v>
      </c>
      <c r="R29" s="2">
        <v>40234</v>
      </c>
      <c r="S29" s="2">
        <v>2728</v>
      </c>
      <c r="T29" s="2">
        <v>910</v>
      </c>
      <c r="U29" s="2">
        <v>0</v>
      </c>
      <c r="V29" s="2">
        <v>2695</v>
      </c>
      <c r="W29" s="2">
        <v>0</v>
      </c>
      <c r="X29" s="2">
        <v>1461</v>
      </c>
      <c r="Y29" s="2">
        <v>942</v>
      </c>
      <c r="Z29" s="2">
        <v>0</v>
      </c>
      <c r="AA29" s="1">
        <f t="shared" si="18"/>
        <v>18520</v>
      </c>
      <c r="AB29" s="13">
        <f t="shared" si="18"/>
        <v>45300</v>
      </c>
      <c r="AC29" s="14">
        <f t="shared" si="19"/>
        <v>63820</v>
      </c>
      <c r="AE29" s="3" t="s">
        <v>14</v>
      </c>
      <c r="AF29" s="2">
        <f t="shared" si="20"/>
        <v>9433.6592592592569</v>
      </c>
      <c r="AG29" s="2">
        <f t="shared" si="15"/>
        <v>9926.9995526171897</v>
      </c>
      <c r="AH29" s="2">
        <f t="shared" si="15"/>
        <v>10163.944281524928</v>
      </c>
      <c r="AI29" s="2">
        <f t="shared" si="15"/>
        <v>23305.668131868129</v>
      </c>
      <c r="AJ29" s="2" t="str">
        <f t="shared" si="15"/>
        <v>N.A.</v>
      </c>
      <c r="AK29" s="2">
        <f t="shared" si="15"/>
        <v>9487.8664192949927</v>
      </c>
      <c r="AL29" s="2" t="str">
        <f t="shared" si="15"/>
        <v>N.A.</v>
      </c>
      <c r="AM29" s="2">
        <f t="shared" si="15"/>
        <v>10114.647501711157</v>
      </c>
      <c r="AN29" s="2">
        <f t="shared" si="15"/>
        <v>0</v>
      </c>
      <c r="AO29" s="2" t="str">
        <f t="shared" si="15"/>
        <v>N.A.</v>
      </c>
      <c r="AP29" s="15">
        <f t="shared" si="15"/>
        <v>9061.3974082073419</v>
      </c>
      <c r="AQ29" s="13">
        <f t="shared" si="15"/>
        <v>10175.68119205298</v>
      </c>
      <c r="AR29" s="14">
        <f t="shared" si="15"/>
        <v>9852.3258853024126</v>
      </c>
    </row>
    <row r="30" spans="1:44" ht="15" customHeight="1" thickBot="1" x14ac:dyDescent="0.3">
      <c r="A30" s="3" t="s">
        <v>15</v>
      </c>
      <c r="B30" s="2">
        <v>12416250</v>
      </c>
      <c r="C30" s="2"/>
      <c r="D30" s="2">
        <v>2721900</v>
      </c>
      <c r="E30" s="2"/>
      <c r="F30" s="2"/>
      <c r="G30" s="2"/>
      <c r="H30" s="2"/>
      <c r="I30" s="2"/>
      <c r="J30" s="2"/>
      <c r="K30" s="2"/>
      <c r="L30" s="1">
        <f t="shared" si="16"/>
        <v>15138150</v>
      </c>
      <c r="M30" s="13">
        <f t="shared" si="16"/>
        <v>0</v>
      </c>
      <c r="N30" s="14">
        <f t="shared" si="17"/>
        <v>15138150</v>
      </c>
      <c r="P30" s="3" t="s">
        <v>15</v>
      </c>
      <c r="Q30" s="2">
        <v>1155</v>
      </c>
      <c r="R30" s="2">
        <v>0</v>
      </c>
      <c r="S30" s="2">
        <v>211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1366</v>
      </c>
      <c r="AB30" s="13">
        <f t="shared" si="18"/>
        <v>0</v>
      </c>
      <c r="AC30" s="21">
        <f t="shared" si="19"/>
        <v>1366</v>
      </c>
      <c r="AE30" s="3" t="s">
        <v>15</v>
      </c>
      <c r="AF30" s="2">
        <f t="shared" si="20"/>
        <v>10750</v>
      </c>
      <c r="AG30" s="2" t="str">
        <f t="shared" si="15"/>
        <v>N.A.</v>
      </c>
      <c r="AH30" s="2">
        <f t="shared" si="15"/>
        <v>12900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11082.101024890191</v>
      </c>
      <c r="AQ30" s="13" t="str">
        <f t="shared" si="15"/>
        <v>N.A.</v>
      </c>
      <c r="AR30" s="14">
        <f t="shared" si="15"/>
        <v>11082.101024890191</v>
      </c>
    </row>
    <row r="31" spans="1:44" ht="15" customHeight="1" thickBot="1" x14ac:dyDescent="0.3">
      <c r="A31" s="4" t="s">
        <v>16</v>
      </c>
      <c r="B31" s="2">
        <v>219030279.99999994</v>
      </c>
      <c r="C31" s="2">
        <v>399402900</v>
      </c>
      <c r="D31" s="2">
        <v>44616040</v>
      </c>
      <c r="E31" s="2">
        <v>21208157.999999996</v>
      </c>
      <c r="F31" s="2">
        <v>38945230</v>
      </c>
      <c r="G31" s="2">
        <v>25569800.000000004</v>
      </c>
      <c r="H31" s="2">
        <v>112276680.00000003</v>
      </c>
      <c r="I31" s="2">
        <v>14777500</v>
      </c>
      <c r="J31" s="2">
        <v>0</v>
      </c>
      <c r="K31" s="2"/>
      <c r="L31" s="1">
        <f t="shared" ref="L31" si="21">B31+D31+F31+H31+J31</f>
        <v>414868230</v>
      </c>
      <c r="M31" s="13">
        <f t="shared" ref="M31" si="22">C31+E31+G31+I31+K31</f>
        <v>460958358</v>
      </c>
      <c r="N31" s="21">
        <f t="shared" ref="N31" si="23">L31+M31</f>
        <v>875826588</v>
      </c>
      <c r="P31" s="4" t="s">
        <v>16</v>
      </c>
      <c r="Q31" s="2">
        <v>22676</v>
      </c>
      <c r="R31" s="2">
        <v>40234</v>
      </c>
      <c r="S31" s="2">
        <v>4618</v>
      </c>
      <c r="T31" s="2">
        <v>910</v>
      </c>
      <c r="U31" s="2">
        <v>2380</v>
      </c>
      <c r="V31" s="2">
        <v>2695</v>
      </c>
      <c r="W31" s="2">
        <v>11982</v>
      </c>
      <c r="X31" s="2">
        <v>1461</v>
      </c>
      <c r="Y31" s="2">
        <v>1121</v>
      </c>
      <c r="Z31" s="2">
        <v>0</v>
      </c>
      <c r="AA31" s="1">
        <f t="shared" ref="AA31" si="24">Q31+S31+U31+W31+Y31</f>
        <v>42777</v>
      </c>
      <c r="AB31" s="13">
        <f t="shared" ref="AB31" si="25">R31+T31+V31+X31+Z31</f>
        <v>45300</v>
      </c>
      <c r="AC31" s="14">
        <f t="shared" ref="AC31" si="26">AA31+AB31</f>
        <v>88077</v>
      </c>
      <c r="AE31" s="4" t="s">
        <v>16</v>
      </c>
      <c r="AF31" s="2">
        <f t="shared" si="20"/>
        <v>9659.1233021696917</v>
      </c>
      <c r="AG31" s="2">
        <f t="shared" si="15"/>
        <v>9926.9995526171897</v>
      </c>
      <c r="AH31" s="2">
        <f t="shared" si="15"/>
        <v>9661.3339107838892</v>
      </c>
      <c r="AI31" s="2">
        <f t="shared" si="15"/>
        <v>23305.668131868129</v>
      </c>
      <c r="AJ31" s="2">
        <f t="shared" si="15"/>
        <v>16363.542016806723</v>
      </c>
      <c r="AK31" s="2">
        <f t="shared" si="15"/>
        <v>9487.8664192949927</v>
      </c>
      <c r="AL31" s="2">
        <f t="shared" si="15"/>
        <v>9370.4456685027562</v>
      </c>
      <c r="AM31" s="2">
        <f t="shared" si="15"/>
        <v>10114.647501711157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9698.3946980854198</v>
      </c>
      <c r="AQ31" s="13">
        <f t="shared" ref="AQ31" si="28">IFERROR(M31/AB31, "N.A.")</f>
        <v>10175.68119205298</v>
      </c>
      <c r="AR31" s="14">
        <f t="shared" ref="AR31" si="29">IFERROR(N31/AC31, "N.A.")</f>
        <v>9943.8739739091925</v>
      </c>
    </row>
    <row r="32" spans="1:44" ht="15" customHeight="1" thickBot="1" x14ac:dyDescent="0.3">
      <c r="A32" s="5" t="s">
        <v>0</v>
      </c>
      <c r="B32" s="47">
        <f>B31+C31</f>
        <v>618433180</v>
      </c>
      <c r="C32" s="48"/>
      <c r="D32" s="47">
        <f>D31+E31</f>
        <v>65824198</v>
      </c>
      <c r="E32" s="48"/>
      <c r="F32" s="47">
        <f>F31+G31</f>
        <v>64515030</v>
      </c>
      <c r="G32" s="48"/>
      <c r="H32" s="47">
        <f>H31+I31</f>
        <v>127054180.00000003</v>
      </c>
      <c r="I32" s="48"/>
      <c r="J32" s="47">
        <f>J31+K31</f>
        <v>0</v>
      </c>
      <c r="K32" s="48"/>
      <c r="L32" s="47">
        <f>L31+M31</f>
        <v>875826588</v>
      </c>
      <c r="M32" s="49"/>
      <c r="N32" s="22">
        <f>B32+D32+F32+H32+J32</f>
        <v>875826588</v>
      </c>
      <c r="P32" s="5" t="s">
        <v>0</v>
      </c>
      <c r="Q32" s="47">
        <f>Q31+R31</f>
        <v>62910</v>
      </c>
      <c r="R32" s="48"/>
      <c r="S32" s="47">
        <f>S31+T31</f>
        <v>5528</v>
      </c>
      <c r="T32" s="48"/>
      <c r="U32" s="47">
        <f>U31+V31</f>
        <v>5075</v>
      </c>
      <c r="V32" s="48"/>
      <c r="W32" s="47">
        <f>W31+X31</f>
        <v>13443</v>
      </c>
      <c r="X32" s="48"/>
      <c r="Y32" s="47">
        <f>Y31+Z31</f>
        <v>1121</v>
      </c>
      <c r="Z32" s="48"/>
      <c r="AA32" s="47">
        <f>AA31+AB31</f>
        <v>88077</v>
      </c>
      <c r="AB32" s="48"/>
      <c r="AC32" s="23">
        <f>Q32+S32+U32+W32+Y32</f>
        <v>88077</v>
      </c>
      <c r="AE32" s="5" t="s">
        <v>0</v>
      </c>
      <c r="AF32" s="27">
        <f>IFERROR(B32/Q32,"N.A.")</f>
        <v>9830.4431727865212</v>
      </c>
      <c r="AG32" s="28"/>
      <c r="AH32" s="27">
        <f>IFERROR(D32/S32,"N.A.")</f>
        <v>11907.416425470334</v>
      </c>
      <c r="AI32" s="28"/>
      <c r="AJ32" s="27">
        <f>IFERROR(F32/U32,"N.A.")</f>
        <v>12712.321182266011</v>
      </c>
      <c r="AK32" s="28"/>
      <c r="AL32" s="27">
        <f>IFERROR(H32/W32,"N.A.")</f>
        <v>9451.3263408465391</v>
      </c>
      <c r="AM32" s="28"/>
      <c r="AN32" s="27">
        <f>IFERROR(J32/Y32,"N.A.")</f>
        <v>0</v>
      </c>
      <c r="AO32" s="28"/>
      <c r="AP32" s="27">
        <f>IFERROR(L32/AA32,"N.A.")</f>
        <v>9943.8739739091925</v>
      </c>
      <c r="AQ32" s="28"/>
      <c r="AR32" s="16">
        <f>IFERROR(N32/AC32, "N.A.")</f>
        <v>9943.8739739091925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14766630</v>
      </c>
      <c r="C39" s="2"/>
      <c r="D39" s="2"/>
      <c r="E39" s="2"/>
      <c r="F39" s="2">
        <v>4919200</v>
      </c>
      <c r="G39" s="2"/>
      <c r="H39" s="2">
        <v>65286469.999999985</v>
      </c>
      <c r="I39" s="2"/>
      <c r="J39" s="2">
        <v>0</v>
      </c>
      <c r="K39" s="2"/>
      <c r="L39" s="1">
        <f>B39+D39+F39+H39+J39</f>
        <v>84972299.999999985</v>
      </c>
      <c r="M39" s="13">
        <f>C39+E39+G39+I39+K39</f>
        <v>0</v>
      </c>
      <c r="N39" s="14">
        <f>L39+M39</f>
        <v>84972299.999999985</v>
      </c>
      <c r="P39" s="3" t="s">
        <v>12</v>
      </c>
      <c r="Q39" s="2">
        <v>3041</v>
      </c>
      <c r="R39" s="2">
        <v>0</v>
      </c>
      <c r="S39" s="2">
        <v>0</v>
      </c>
      <c r="T39" s="2">
        <v>0</v>
      </c>
      <c r="U39" s="2">
        <v>497</v>
      </c>
      <c r="V39" s="2">
        <v>0</v>
      </c>
      <c r="W39" s="2">
        <v>10584</v>
      </c>
      <c r="X39" s="2">
        <v>0</v>
      </c>
      <c r="Y39" s="2">
        <v>670</v>
      </c>
      <c r="Z39" s="2">
        <v>0</v>
      </c>
      <c r="AA39" s="1">
        <f>Q39+S39+U39+W39+Y39</f>
        <v>14792</v>
      </c>
      <c r="AB39" s="13">
        <f>R39+T39+V39+X39+Z39</f>
        <v>0</v>
      </c>
      <c r="AC39" s="14">
        <f>AA39+AB39</f>
        <v>14792</v>
      </c>
      <c r="AE39" s="3" t="s">
        <v>12</v>
      </c>
      <c r="AF39" s="2">
        <f>IFERROR(B39/Q39, "N.A.")</f>
        <v>4855.8467609339032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9897.7867203219321</v>
      </c>
      <c r="AK39" s="2" t="str">
        <f t="shared" si="30"/>
        <v>N.A.</v>
      </c>
      <c r="AL39" s="2">
        <f t="shared" si="30"/>
        <v>6168.4117535903233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5744.4767441860458</v>
      </c>
      <c r="AQ39" s="13" t="str">
        <f t="shared" si="30"/>
        <v>N.A.</v>
      </c>
      <c r="AR39" s="14">
        <f t="shared" si="30"/>
        <v>5744.4767441860458</v>
      </c>
    </row>
    <row r="40" spans="1:44" ht="15" customHeight="1" thickBot="1" x14ac:dyDescent="0.3">
      <c r="A40" s="3" t="s">
        <v>13</v>
      </c>
      <c r="B40" s="2">
        <v>33054425.000000004</v>
      </c>
      <c r="C40" s="2">
        <v>1894200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33054425.000000004</v>
      </c>
      <c r="M40" s="13">
        <f t="shared" si="31"/>
        <v>1894200</v>
      </c>
      <c r="N40" s="14">
        <f t="shared" ref="N40:N42" si="32">L40+M40</f>
        <v>34948625</v>
      </c>
      <c r="P40" s="3" t="s">
        <v>13</v>
      </c>
      <c r="Q40" s="2">
        <v>5489</v>
      </c>
      <c r="R40" s="2">
        <v>231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5489</v>
      </c>
      <c r="AB40" s="13">
        <f t="shared" si="33"/>
        <v>231</v>
      </c>
      <c r="AC40" s="14">
        <f t="shared" ref="AC40:AC42" si="34">AA40+AB40</f>
        <v>5720</v>
      </c>
      <c r="AE40" s="3" t="s">
        <v>13</v>
      </c>
      <c r="AF40" s="2">
        <f t="shared" ref="AF40:AF43" si="35">IFERROR(B40/Q40, "N.A.")</f>
        <v>6021.9393332118789</v>
      </c>
      <c r="AG40" s="2">
        <f t="shared" si="30"/>
        <v>8200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6021.9393332118789</v>
      </c>
      <c r="AQ40" s="13">
        <f t="shared" si="30"/>
        <v>8200</v>
      </c>
      <c r="AR40" s="14">
        <f t="shared" si="30"/>
        <v>6109.8994755244757</v>
      </c>
    </row>
    <row r="41" spans="1:44" ht="15" customHeight="1" thickBot="1" x14ac:dyDescent="0.3">
      <c r="A41" s="3" t="s">
        <v>14</v>
      </c>
      <c r="B41" s="2">
        <v>67757570.000000015</v>
      </c>
      <c r="C41" s="2">
        <v>235365700.00000009</v>
      </c>
      <c r="D41" s="2">
        <v>10933860</v>
      </c>
      <c r="E41" s="2">
        <v>5040350</v>
      </c>
      <c r="F41" s="2"/>
      <c r="G41" s="2">
        <v>2557999.9999999995</v>
      </c>
      <c r="H41" s="2"/>
      <c r="I41" s="2">
        <v>2532000</v>
      </c>
      <c r="J41" s="2">
        <v>0</v>
      </c>
      <c r="K41" s="2"/>
      <c r="L41" s="1">
        <f t="shared" si="31"/>
        <v>78691430.000000015</v>
      </c>
      <c r="M41" s="13">
        <f t="shared" si="31"/>
        <v>245496050.00000009</v>
      </c>
      <c r="N41" s="14">
        <f t="shared" si="32"/>
        <v>324187480.00000012</v>
      </c>
      <c r="P41" s="3" t="s">
        <v>14</v>
      </c>
      <c r="Q41" s="2">
        <v>9141</v>
      </c>
      <c r="R41" s="2">
        <v>29653</v>
      </c>
      <c r="S41" s="2">
        <v>753</v>
      </c>
      <c r="T41" s="2">
        <v>500</v>
      </c>
      <c r="U41" s="2">
        <v>0</v>
      </c>
      <c r="V41" s="2">
        <v>897</v>
      </c>
      <c r="W41" s="2">
        <v>0</v>
      </c>
      <c r="X41" s="2">
        <v>299</v>
      </c>
      <c r="Y41" s="2">
        <v>359</v>
      </c>
      <c r="Z41" s="2">
        <v>0</v>
      </c>
      <c r="AA41" s="1">
        <f t="shared" si="33"/>
        <v>10253</v>
      </c>
      <c r="AB41" s="13">
        <f t="shared" si="33"/>
        <v>31349</v>
      </c>
      <c r="AC41" s="14">
        <f t="shared" si="34"/>
        <v>41602</v>
      </c>
      <c r="AE41" s="3" t="s">
        <v>14</v>
      </c>
      <c r="AF41" s="2">
        <f t="shared" si="35"/>
        <v>7412.4898807570307</v>
      </c>
      <c r="AG41" s="2">
        <f t="shared" si="30"/>
        <v>7937.3318045391725</v>
      </c>
      <c r="AH41" s="2">
        <f t="shared" si="30"/>
        <v>14520.398406374503</v>
      </c>
      <c r="AI41" s="2">
        <f t="shared" si="30"/>
        <v>10080.700000000001</v>
      </c>
      <c r="AJ41" s="2" t="str">
        <f t="shared" si="30"/>
        <v>N.A.</v>
      </c>
      <c r="AK41" s="2">
        <f t="shared" si="30"/>
        <v>2851.7279821627644</v>
      </c>
      <c r="AL41" s="2" t="str">
        <f t="shared" si="30"/>
        <v>N.A.</v>
      </c>
      <c r="AM41" s="2">
        <f t="shared" si="30"/>
        <v>8468.2274247491641</v>
      </c>
      <c r="AN41" s="2">
        <f t="shared" si="30"/>
        <v>0</v>
      </c>
      <c r="AO41" s="2" t="str">
        <f t="shared" si="30"/>
        <v>N.A.</v>
      </c>
      <c r="AP41" s="15">
        <f t="shared" si="30"/>
        <v>7674.966351311813</v>
      </c>
      <c r="AQ41" s="13">
        <f t="shared" si="30"/>
        <v>7831.0647867555608</v>
      </c>
      <c r="AR41" s="14">
        <f t="shared" si="30"/>
        <v>7792.5936253064783</v>
      </c>
    </row>
    <row r="42" spans="1:44" ht="15" customHeight="1" thickBot="1" x14ac:dyDescent="0.3">
      <c r="A42" s="3" t="s">
        <v>15</v>
      </c>
      <c r="B42" s="2">
        <v>1986600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1986600</v>
      </c>
      <c r="M42" s="13">
        <f t="shared" si="31"/>
        <v>0</v>
      </c>
      <c r="N42" s="14">
        <f t="shared" si="32"/>
        <v>1986600</v>
      </c>
      <c r="P42" s="3" t="s">
        <v>15</v>
      </c>
      <c r="Q42" s="2">
        <v>462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462</v>
      </c>
      <c r="AB42" s="13">
        <f t="shared" si="33"/>
        <v>0</v>
      </c>
      <c r="AC42" s="14">
        <f t="shared" si="34"/>
        <v>462</v>
      </c>
      <c r="AE42" s="3" t="s">
        <v>15</v>
      </c>
      <c r="AF42" s="2">
        <f t="shared" si="35"/>
        <v>4300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4300</v>
      </c>
      <c r="AQ42" s="13" t="str">
        <f t="shared" si="30"/>
        <v>N.A.</v>
      </c>
      <c r="AR42" s="14">
        <f t="shared" si="30"/>
        <v>4300</v>
      </c>
    </row>
    <row r="43" spans="1:44" ht="15" customHeight="1" thickBot="1" x14ac:dyDescent="0.3">
      <c r="A43" s="4" t="s">
        <v>16</v>
      </c>
      <c r="B43" s="2">
        <v>117565225</v>
      </c>
      <c r="C43" s="2">
        <v>237259900.00000006</v>
      </c>
      <c r="D43" s="2">
        <v>10933860</v>
      </c>
      <c r="E43" s="2">
        <v>5040350</v>
      </c>
      <c r="F43" s="2">
        <v>4919200</v>
      </c>
      <c r="G43" s="2">
        <v>2557999.9999999995</v>
      </c>
      <c r="H43" s="2">
        <v>65286469.999999985</v>
      </c>
      <c r="I43" s="2">
        <v>2532000</v>
      </c>
      <c r="J43" s="2">
        <v>0</v>
      </c>
      <c r="K43" s="2"/>
      <c r="L43" s="1">
        <f t="shared" ref="L43" si="36">B43+D43+F43+H43+J43</f>
        <v>198704755</v>
      </c>
      <c r="M43" s="13">
        <f t="shared" ref="M43" si="37">C43+E43+G43+I43+K43</f>
        <v>247390250.00000006</v>
      </c>
      <c r="N43" s="21">
        <f t="shared" ref="N43" si="38">L43+M43</f>
        <v>446095005.00000006</v>
      </c>
      <c r="P43" s="4" t="s">
        <v>16</v>
      </c>
      <c r="Q43" s="2">
        <v>18133</v>
      </c>
      <c r="R43" s="2">
        <v>29884</v>
      </c>
      <c r="S43" s="2">
        <v>753</v>
      </c>
      <c r="T43" s="2">
        <v>500</v>
      </c>
      <c r="U43" s="2">
        <v>497</v>
      </c>
      <c r="V43" s="2">
        <v>897</v>
      </c>
      <c r="W43" s="2">
        <v>10584</v>
      </c>
      <c r="X43" s="2">
        <v>299</v>
      </c>
      <c r="Y43" s="2">
        <v>1029</v>
      </c>
      <c r="Z43" s="2">
        <v>0</v>
      </c>
      <c r="AA43" s="1">
        <f t="shared" ref="AA43" si="39">Q43+S43+U43+W43+Y43</f>
        <v>30996</v>
      </c>
      <c r="AB43" s="13">
        <f t="shared" ref="AB43" si="40">R43+T43+V43+X43+Z43</f>
        <v>31580</v>
      </c>
      <c r="AC43" s="21">
        <f t="shared" ref="AC43" si="41">AA43+AB43</f>
        <v>62576</v>
      </c>
      <c r="AE43" s="4" t="s">
        <v>16</v>
      </c>
      <c r="AF43" s="2">
        <f t="shared" si="35"/>
        <v>6483.4955605801579</v>
      </c>
      <c r="AG43" s="2">
        <f t="shared" si="30"/>
        <v>7939.3622005086354</v>
      </c>
      <c r="AH43" s="2">
        <f t="shared" si="30"/>
        <v>14520.398406374503</v>
      </c>
      <c r="AI43" s="2">
        <f t="shared" si="30"/>
        <v>10080.700000000001</v>
      </c>
      <c r="AJ43" s="2">
        <f t="shared" si="30"/>
        <v>9897.7867203219321</v>
      </c>
      <c r="AK43" s="2">
        <f t="shared" si="30"/>
        <v>2851.7279821627644</v>
      </c>
      <c r="AL43" s="2">
        <f t="shared" si="30"/>
        <v>6168.4117535903233</v>
      </c>
      <c r="AM43" s="2">
        <f t="shared" si="30"/>
        <v>8468.2274247491641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6410.6579881275002</v>
      </c>
      <c r="AQ43" s="13">
        <f t="shared" ref="AQ43" si="43">IFERROR(M43/AB43, "N.A.")</f>
        <v>7833.7634578847392</v>
      </c>
      <c r="AR43" s="14">
        <f t="shared" ref="AR43" si="44">IFERROR(N43/AC43, "N.A.")</f>
        <v>7128.8513967016115</v>
      </c>
    </row>
    <row r="44" spans="1:44" ht="15" customHeight="1" thickBot="1" x14ac:dyDescent="0.3">
      <c r="A44" s="5" t="s">
        <v>0</v>
      </c>
      <c r="B44" s="47">
        <f>B43+C43</f>
        <v>354825125.00000006</v>
      </c>
      <c r="C44" s="48"/>
      <c r="D44" s="47">
        <f>D43+E43</f>
        <v>15974210</v>
      </c>
      <c r="E44" s="48"/>
      <c r="F44" s="47">
        <f>F43+G43</f>
        <v>7477200</v>
      </c>
      <c r="G44" s="48"/>
      <c r="H44" s="47">
        <f>H43+I43</f>
        <v>67818469.999999985</v>
      </c>
      <c r="I44" s="48"/>
      <c r="J44" s="47">
        <f>J43+K43</f>
        <v>0</v>
      </c>
      <c r="K44" s="48"/>
      <c r="L44" s="47">
        <f>L43+M43</f>
        <v>446095005.00000006</v>
      </c>
      <c r="M44" s="49"/>
      <c r="N44" s="22">
        <f>B44+D44+F44+H44+J44</f>
        <v>446095005.00000006</v>
      </c>
      <c r="P44" s="5" t="s">
        <v>0</v>
      </c>
      <c r="Q44" s="47">
        <f>Q43+R43</f>
        <v>48017</v>
      </c>
      <c r="R44" s="48"/>
      <c r="S44" s="47">
        <f>S43+T43</f>
        <v>1253</v>
      </c>
      <c r="T44" s="48"/>
      <c r="U44" s="47">
        <f>U43+V43</f>
        <v>1394</v>
      </c>
      <c r="V44" s="48"/>
      <c r="W44" s="47">
        <f>W43+X43</f>
        <v>10883</v>
      </c>
      <c r="X44" s="48"/>
      <c r="Y44" s="47">
        <f>Y43+Z43</f>
        <v>1029</v>
      </c>
      <c r="Z44" s="48"/>
      <c r="AA44" s="47">
        <f>AA43+AB43</f>
        <v>62576</v>
      </c>
      <c r="AB44" s="49"/>
      <c r="AC44" s="22">
        <f>Q44+S44+U44+W44+Y44</f>
        <v>62576</v>
      </c>
      <c r="AE44" s="5" t="s">
        <v>0</v>
      </c>
      <c r="AF44" s="27">
        <f>IFERROR(B44/Q44,"N.A.")</f>
        <v>7389.5729637420091</v>
      </c>
      <c r="AG44" s="28"/>
      <c r="AH44" s="27">
        <f>IFERROR(D44/S44,"N.A.")</f>
        <v>12748.770949720671</v>
      </c>
      <c r="AI44" s="28"/>
      <c r="AJ44" s="27">
        <f>IFERROR(F44/U44,"N.A.")</f>
        <v>5363.8450502152082</v>
      </c>
      <c r="AK44" s="28"/>
      <c r="AL44" s="27">
        <f>IFERROR(H44/W44,"N.A.")</f>
        <v>6231.5969861251479</v>
      </c>
      <c r="AM44" s="28"/>
      <c r="AN44" s="27">
        <f>IFERROR(J44/Y44,"N.A.")</f>
        <v>0</v>
      </c>
      <c r="AO44" s="28"/>
      <c r="AP44" s="27">
        <f>IFERROR(L44/AA44,"N.A.")</f>
        <v>7128.8513967016115</v>
      </c>
      <c r="AQ44" s="28"/>
      <c r="AR44" s="16">
        <f>IFERROR(N44/AC44, "N.A.")</f>
        <v>7128.8513967016115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2287600</v>
      </c>
      <c r="C15" s="2"/>
      <c r="D15" s="2"/>
      <c r="E15" s="2"/>
      <c r="F15" s="2">
        <v>1634000</v>
      </c>
      <c r="G15" s="2"/>
      <c r="H15" s="2">
        <v>1830080</v>
      </c>
      <c r="I15" s="2"/>
      <c r="J15" s="2"/>
      <c r="K15" s="2"/>
      <c r="L15" s="1">
        <f>B15+D15+F15+H15+J15</f>
        <v>5751680</v>
      </c>
      <c r="M15" s="13">
        <f>C15+E15+G15+I15+K15</f>
        <v>0</v>
      </c>
      <c r="N15" s="14">
        <f>L15+M15</f>
        <v>5751680</v>
      </c>
      <c r="P15" s="3" t="s">
        <v>12</v>
      </c>
      <c r="Q15" s="2">
        <v>304</v>
      </c>
      <c r="R15" s="2">
        <v>0</v>
      </c>
      <c r="S15" s="2">
        <v>0</v>
      </c>
      <c r="T15" s="2">
        <v>0</v>
      </c>
      <c r="U15" s="2">
        <v>152</v>
      </c>
      <c r="V15" s="2">
        <v>0</v>
      </c>
      <c r="W15" s="2">
        <v>304</v>
      </c>
      <c r="X15" s="2">
        <v>0</v>
      </c>
      <c r="Y15" s="2">
        <v>0</v>
      </c>
      <c r="Z15" s="2">
        <v>0</v>
      </c>
      <c r="AA15" s="1">
        <f>Q15+S15+U15+W15+Y15</f>
        <v>760</v>
      </c>
      <c r="AB15" s="13">
        <f>R15+T15+V15+X15+Z15</f>
        <v>0</v>
      </c>
      <c r="AC15" s="14">
        <f>AA15+AB15</f>
        <v>760</v>
      </c>
      <c r="AE15" s="3" t="s">
        <v>12</v>
      </c>
      <c r="AF15" s="2">
        <f>IFERROR(B15/Q15, "N.A.")</f>
        <v>7525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10750</v>
      </c>
      <c r="AK15" s="2" t="str">
        <f t="shared" si="0"/>
        <v>N.A.</v>
      </c>
      <c r="AL15" s="2">
        <f t="shared" si="0"/>
        <v>6020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7568</v>
      </c>
      <c r="AQ15" s="13" t="str">
        <f t="shared" si="0"/>
        <v>N.A.</v>
      </c>
      <c r="AR15" s="14">
        <f t="shared" si="0"/>
        <v>7568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17163910.000000004</v>
      </c>
      <c r="C17" s="2">
        <v>30180345</v>
      </c>
      <c r="D17" s="2"/>
      <c r="E17" s="2"/>
      <c r="F17" s="2"/>
      <c r="G17" s="2">
        <v>0</v>
      </c>
      <c r="H17" s="2"/>
      <c r="I17" s="2"/>
      <c r="J17" s="2"/>
      <c r="K17" s="2"/>
      <c r="L17" s="1">
        <f t="shared" si="1"/>
        <v>17163910.000000004</v>
      </c>
      <c r="M17" s="13">
        <f t="shared" si="1"/>
        <v>30180345</v>
      </c>
      <c r="N17" s="14">
        <f t="shared" si="2"/>
        <v>47344255</v>
      </c>
      <c r="P17" s="3" t="s">
        <v>14</v>
      </c>
      <c r="Q17" s="2">
        <v>2940</v>
      </c>
      <c r="R17" s="2">
        <v>2840</v>
      </c>
      <c r="S17" s="2">
        <v>0</v>
      </c>
      <c r="T17" s="2">
        <v>0</v>
      </c>
      <c r="U17" s="2">
        <v>0</v>
      </c>
      <c r="V17" s="2">
        <v>317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2940</v>
      </c>
      <c r="AB17" s="13">
        <f t="shared" si="3"/>
        <v>3157</v>
      </c>
      <c r="AC17" s="14">
        <f t="shared" si="4"/>
        <v>6097</v>
      </c>
      <c r="AE17" s="3" t="s">
        <v>14</v>
      </c>
      <c r="AF17" s="2">
        <f t="shared" si="5"/>
        <v>5838.0646258503411</v>
      </c>
      <c r="AG17" s="2">
        <f t="shared" si="0"/>
        <v>10626.882042253521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5838.0646258503411</v>
      </c>
      <c r="AQ17" s="13">
        <f t="shared" si="0"/>
        <v>9559.8178650617683</v>
      </c>
      <c r="AR17" s="14">
        <f t="shared" si="0"/>
        <v>7765.1722158438579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152</v>
      </c>
      <c r="X18" s="2">
        <v>0</v>
      </c>
      <c r="Y18" s="2">
        <v>0</v>
      </c>
      <c r="Z18" s="2">
        <v>0</v>
      </c>
      <c r="AA18" s="1">
        <f t="shared" si="3"/>
        <v>152</v>
      </c>
      <c r="AB18" s="13">
        <f t="shared" si="3"/>
        <v>0</v>
      </c>
      <c r="AC18" s="21">
        <f t="shared" si="4"/>
        <v>152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19451510</v>
      </c>
      <c r="C19" s="2">
        <v>30180345</v>
      </c>
      <c r="D19" s="2"/>
      <c r="E19" s="2"/>
      <c r="F19" s="2">
        <v>1634000</v>
      </c>
      <c r="G19" s="2">
        <v>0</v>
      </c>
      <c r="H19" s="2">
        <v>1830080</v>
      </c>
      <c r="I19" s="2"/>
      <c r="J19" s="2"/>
      <c r="K19" s="2"/>
      <c r="L19" s="1">
        <f t="shared" ref="L19" si="6">B19+D19+F19+H19+J19</f>
        <v>22915590</v>
      </c>
      <c r="M19" s="13">
        <f t="shared" ref="M19" si="7">C19+E19+G19+I19+K19</f>
        <v>30180345</v>
      </c>
      <c r="N19" s="21">
        <f t="shared" ref="N19" si="8">L19+M19</f>
        <v>53095935</v>
      </c>
      <c r="P19" s="4" t="s">
        <v>16</v>
      </c>
      <c r="Q19" s="2">
        <v>3244</v>
      </c>
      <c r="R19" s="2">
        <v>2840</v>
      </c>
      <c r="S19" s="2">
        <v>0</v>
      </c>
      <c r="T19" s="2">
        <v>0</v>
      </c>
      <c r="U19" s="2">
        <v>152</v>
      </c>
      <c r="V19" s="2">
        <v>317</v>
      </c>
      <c r="W19" s="2">
        <v>456</v>
      </c>
      <c r="X19" s="2">
        <v>0</v>
      </c>
      <c r="Y19" s="2">
        <v>0</v>
      </c>
      <c r="Z19" s="2">
        <v>0</v>
      </c>
      <c r="AA19" s="1">
        <f t="shared" ref="AA19" si="9">Q19+S19+U19+W19+Y19</f>
        <v>3852</v>
      </c>
      <c r="AB19" s="13">
        <f t="shared" ref="AB19" si="10">R19+T19+V19+X19+Z19</f>
        <v>3157</v>
      </c>
      <c r="AC19" s="14">
        <f t="shared" ref="AC19" si="11">AA19+AB19</f>
        <v>7009</v>
      </c>
      <c r="AE19" s="4" t="s">
        <v>16</v>
      </c>
      <c r="AF19" s="2">
        <f t="shared" si="5"/>
        <v>5996.1498150431562</v>
      </c>
      <c r="AG19" s="2">
        <f t="shared" si="0"/>
        <v>10626.882042253521</v>
      </c>
      <c r="AH19" s="2" t="str">
        <f t="shared" si="0"/>
        <v>N.A.</v>
      </c>
      <c r="AI19" s="2" t="str">
        <f t="shared" si="0"/>
        <v>N.A.</v>
      </c>
      <c r="AJ19" s="2">
        <f t="shared" si="0"/>
        <v>10750</v>
      </c>
      <c r="AK19" s="2">
        <f t="shared" si="0"/>
        <v>0</v>
      </c>
      <c r="AL19" s="2">
        <f t="shared" si="0"/>
        <v>4013.3333333333335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5949.0109034267916</v>
      </c>
      <c r="AQ19" s="13">
        <f t="shared" ref="AQ19" si="13">IFERROR(M19/AB19, "N.A.")</f>
        <v>9559.8178650617683</v>
      </c>
      <c r="AR19" s="14">
        <f t="shared" ref="AR19" si="14">IFERROR(N19/AC19, "N.A.")</f>
        <v>7575.3937794264521</v>
      </c>
    </row>
    <row r="20" spans="1:44" ht="15" customHeight="1" thickBot="1" x14ac:dyDescent="0.3">
      <c r="A20" s="5" t="s">
        <v>0</v>
      </c>
      <c r="B20" s="47">
        <f>B19+C19</f>
        <v>49631855</v>
      </c>
      <c r="C20" s="48"/>
      <c r="D20" s="47">
        <f>D19+E19</f>
        <v>0</v>
      </c>
      <c r="E20" s="48"/>
      <c r="F20" s="47">
        <f>F19+G19</f>
        <v>1634000</v>
      </c>
      <c r="G20" s="48"/>
      <c r="H20" s="47">
        <f>H19+I19</f>
        <v>1830080</v>
      </c>
      <c r="I20" s="48"/>
      <c r="J20" s="47">
        <f>J19+K19</f>
        <v>0</v>
      </c>
      <c r="K20" s="48"/>
      <c r="L20" s="47">
        <f>L19+M19</f>
        <v>53095935</v>
      </c>
      <c r="M20" s="49"/>
      <c r="N20" s="22">
        <f>B20+D20+F20+H20+J20</f>
        <v>53095935</v>
      </c>
      <c r="P20" s="5" t="s">
        <v>0</v>
      </c>
      <c r="Q20" s="47">
        <f>Q19+R19</f>
        <v>6084</v>
      </c>
      <c r="R20" s="48"/>
      <c r="S20" s="47">
        <f>S19+T19</f>
        <v>0</v>
      </c>
      <c r="T20" s="48"/>
      <c r="U20" s="47">
        <f>U19+V19</f>
        <v>469</v>
      </c>
      <c r="V20" s="48"/>
      <c r="W20" s="47">
        <f>W19+X19</f>
        <v>456</v>
      </c>
      <c r="X20" s="48"/>
      <c r="Y20" s="47">
        <f>Y19+Z19</f>
        <v>0</v>
      </c>
      <c r="Z20" s="48"/>
      <c r="AA20" s="47">
        <f>AA19+AB19</f>
        <v>7009</v>
      </c>
      <c r="AB20" s="48"/>
      <c r="AC20" s="23">
        <f>Q20+S20+U20+W20+Y20</f>
        <v>7009</v>
      </c>
      <c r="AE20" s="5" t="s">
        <v>0</v>
      </c>
      <c r="AF20" s="27">
        <f>IFERROR(B20/Q20,"N.A.")</f>
        <v>8157.7670940170938</v>
      </c>
      <c r="AG20" s="28"/>
      <c r="AH20" s="27" t="str">
        <f>IFERROR(D20/S20,"N.A.")</f>
        <v>N.A.</v>
      </c>
      <c r="AI20" s="28"/>
      <c r="AJ20" s="27">
        <f>IFERROR(F20/U20,"N.A.")</f>
        <v>3484.0085287846482</v>
      </c>
      <c r="AK20" s="28"/>
      <c r="AL20" s="27">
        <f>IFERROR(H20/W20,"N.A.")</f>
        <v>4013.3333333333335</v>
      </c>
      <c r="AM20" s="28"/>
      <c r="AN20" s="27" t="str">
        <f>IFERROR(J20/Y20,"N.A.")</f>
        <v>N.A.</v>
      </c>
      <c r="AO20" s="28"/>
      <c r="AP20" s="27">
        <f>IFERROR(L20/AA20,"N.A.")</f>
        <v>7575.3937794264521</v>
      </c>
      <c r="AQ20" s="28"/>
      <c r="AR20" s="16">
        <f>IFERROR(N20/AC20, "N.A.")</f>
        <v>7575.3937794264521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2287600</v>
      </c>
      <c r="C27" s="2"/>
      <c r="D27" s="2"/>
      <c r="E27" s="2"/>
      <c r="F27" s="2">
        <v>1634000</v>
      </c>
      <c r="G27" s="2"/>
      <c r="H27" s="2">
        <v>1830080</v>
      </c>
      <c r="I27" s="2"/>
      <c r="J27" s="2"/>
      <c r="K27" s="2"/>
      <c r="L27" s="1">
        <f>B27+D27+F27+H27+J27</f>
        <v>5751680</v>
      </c>
      <c r="M27" s="13">
        <f>C27+E27+G27+I27+K27</f>
        <v>0</v>
      </c>
      <c r="N27" s="14">
        <f>L27+M27</f>
        <v>5751680</v>
      </c>
      <c r="P27" s="3" t="s">
        <v>12</v>
      </c>
      <c r="Q27" s="2">
        <v>304</v>
      </c>
      <c r="R27" s="2">
        <v>0</v>
      </c>
      <c r="S27" s="2">
        <v>0</v>
      </c>
      <c r="T27" s="2">
        <v>0</v>
      </c>
      <c r="U27" s="2">
        <v>152</v>
      </c>
      <c r="V27" s="2">
        <v>0</v>
      </c>
      <c r="W27" s="2">
        <v>304</v>
      </c>
      <c r="X27" s="2">
        <v>0</v>
      </c>
      <c r="Y27" s="2">
        <v>0</v>
      </c>
      <c r="Z27" s="2">
        <v>0</v>
      </c>
      <c r="AA27" s="1">
        <f>Q27+S27+U27+W27+Y27</f>
        <v>760</v>
      </c>
      <c r="AB27" s="13">
        <f>R27+T27+V27+X27+Z27</f>
        <v>0</v>
      </c>
      <c r="AC27" s="14">
        <f>AA27+AB27</f>
        <v>760</v>
      </c>
      <c r="AE27" s="3" t="s">
        <v>12</v>
      </c>
      <c r="AF27" s="2">
        <f>IFERROR(B27/Q27, "N.A.")</f>
        <v>7525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10750</v>
      </c>
      <c r="AK27" s="2" t="str">
        <f t="shared" si="15"/>
        <v>N.A.</v>
      </c>
      <c r="AL27" s="2">
        <f t="shared" si="15"/>
        <v>6020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7568</v>
      </c>
      <c r="AQ27" s="13" t="str">
        <f t="shared" si="15"/>
        <v>N.A.</v>
      </c>
      <c r="AR27" s="14">
        <f t="shared" si="15"/>
        <v>7568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9053280</v>
      </c>
      <c r="C29" s="2">
        <v>13214145</v>
      </c>
      <c r="D29" s="2"/>
      <c r="E29" s="2"/>
      <c r="F29" s="2"/>
      <c r="G29" s="2">
        <v>0</v>
      </c>
      <c r="H29" s="2"/>
      <c r="I29" s="2"/>
      <c r="J29" s="2"/>
      <c r="K29" s="2"/>
      <c r="L29" s="1">
        <f t="shared" si="16"/>
        <v>9053280</v>
      </c>
      <c r="M29" s="13">
        <f t="shared" si="16"/>
        <v>13214145</v>
      </c>
      <c r="N29" s="14">
        <f t="shared" si="17"/>
        <v>22267425</v>
      </c>
      <c r="P29" s="3" t="s">
        <v>14</v>
      </c>
      <c r="Q29" s="2">
        <v>1711</v>
      </c>
      <c r="R29" s="2">
        <v>1268</v>
      </c>
      <c r="S29" s="2">
        <v>0</v>
      </c>
      <c r="T29" s="2">
        <v>0</v>
      </c>
      <c r="U29" s="2">
        <v>0</v>
      </c>
      <c r="V29" s="2">
        <v>317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1711</v>
      </c>
      <c r="AB29" s="13">
        <f t="shared" si="18"/>
        <v>1585</v>
      </c>
      <c r="AC29" s="14">
        <f t="shared" si="19"/>
        <v>3296</v>
      </c>
      <c r="AE29" s="3" t="s">
        <v>14</v>
      </c>
      <c r="AF29" s="2">
        <f t="shared" si="20"/>
        <v>5291.2215078901227</v>
      </c>
      <c r="AG29" s="2">
        <f t="shared" si="15"/>
        <v>10421.25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5291.2215078901227</v>
      </c>
      <c r="AQ29" s="13">
        <f t="shared" si="15"/>
        <v>8337</v>
      </c>
      <c r="AR29" s="14">
        <f t="shared" si="15"/>
        <v>6755.893507281553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152</v>
      </c>
      <c r="X30" s="2">
        <v>0</v>
      </c>
      <c r="Y30" s="2">
        <v>0</v>
      </c>
      <c r="Z30" s="2">
        <v>0</v>
      </c>
      <c r="AA30" s="1">
        <f t="shared" si="18"/>
        <v>152</v>
      </c>
      <c r="AB30" s="13">
        <f t="shared" si="18"/>
        <v>0</v>
      </c>
      <c r="AC30" s="21">
        <f t="shared" si="19"/>
        <v>152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11340880.000000002</v>
      </c>
      <c r="C31" s="2">
        <v>13214145</v>
      </c>
      <c r="D31" s="2"/>
      <c r="E31" s="2"/>
      <c r="F31" s="2">
        <v>1634000</v>
      </c>
      <c r="G31" s="2">
        <v>0</v>
      </c>
      <c r="H31" s="2">
        <v>1830080</v>
      </c>
      <c r="I31" s="2"/>
      <c r="J31" s="2"/>
      <c r="K31" s="2"/>
      <c r="L31" s="1">
        <f t="shared" ref="L31" si="21">B31+D31+F31+H31+J31</f>
        <v>14804960.000000002</v>
      </c>
      <c r="M31" s="13">
        <f t="shared" ref="M31" si="22">C31+E31+G31+I31+K31</f>
        <v>13214145</v>
      </c>
      <c r="N31" s="21">
        <f t="shared" ref="N31" si="23">L31+M31</f>
        <v>28019105</v>
      </c>
      <c r="P31" s="4" t="s">
        <v>16</v>
      </c>
      <c r="Q31" s="2">
        <v>2015</v>
      </c>
      <c r="R31" s="2">
        <v>1268</v>
      </c>
      <c r="S31" s="2">
        <v>0</v>
      </c>
      <c r="T31" s="2">
        <v>0</v>
      </c>
      <c r="U31" s="2">
        <v>152</v>
      </c>
      <c r="V31" s="2">
        <v>317</v>
      </c>
      <c r="W31" s="2">
        <v>456</v>
      </c>
      <c r="X31" s="2">
        <v>0</v>
      </c>
      <c r="Y31" s="2">
        <v>0</v>
      </c>
      <c r="Z31" s="2">
        <v>0</v>
      </c>
      <c r="AA31" s="1">
        <f t="shared" ref="AA31" si="24">Q31+S31+U31+W31+Y31</f>
        <v>2623</v>
      </c>
      <c r="AB31" s="13">
        <f t="shared" ref="AB31" si="25">R31+T31+V31+X31+Z31</f>
        <v>1585</v>
      </c>
      <c r="AC31" s="14">
        <f t="shared" ref="AC31" si="26">AA31+AB31</f>
        <v>4208</v>
      </c>
      <c r="AE31" s="4" t="s">
        <v>16</v>
      </c>
      <c r="AF31" s="2">
        <f t="shared" si="20"/>
        <v>5628.2282878411916</v>
      </c>
      <c r="AG31" s="2">
        <f t="shared" si="15"/>
        <v>10421.25</v>
      </c>
      <c r="AH31" s="2" t="str">
        <f t="shared" si="15"/>
        <v>N.A.</v>
      </c>
      <c r="AI31" s="2" t="str">
        <f t="shared" si="15"/>
        <v>N.A.</v>
      </c>
      <c r="AJ31" s="2">
        <f t="shared" si="15"/>
        <v>10750</v>
      </c>
      <c r="AK31" s="2">
        <f t="shared" si="15"/>
        <v>0</v>
      </c>
      <c r="AL31" s="2">
        <f t="shared" si="15"/>
        <v>4013.3333333333335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5644.2851696530697</v>
      </c>
      <c r="AQ31" s="13">
        <f t="shared" ref="AQ31" si="28">IFERROR(M31/AB31, "N.A.")</f>
        <v>8337</v>
      </c>
      <c r="AR31" s="14">
        <f t="shared" ref="AR31" si="29">IFERROR(N31/AC31, "N.A.")</f>
        <v>6658.5325570342202</v>
      </c>
    </row>
    <row r="32" spans="1:44" ht="15" customHeight="1" thickBot="1" x14ac:dyDescent="0.3">
      <c r="A32" s="5" t="s">
        <v>0</v>
      </c>
      <c r="B32" s="47">
        <f>B31+C31</f>
        <v>24555025</v>
      </c>
      <c r="C32" s="48"/>
      <c r="D32" s="47">
        <f>D31+E31</f>
        <v>0</v>
      </c>
      <c r="E32" s="48"/>
      <c r="F32" s="47">
        <f>F31+G31</f>
        <v>1634000</v>
      </c>
      <c r="G32" s="48"/>
      <c r="H32" s="47">
        <f>H31+I31</f>
        <v>1830080</v>
      </c>
      <c r="I32" s="48"/>
      <c r="J32" s="47">
        <f>J31+K31</f>
        <v>0</v>
      </c>
      <c r="K32" s="48"/>
      <c r="L32" s="47">
        <f>L31+M31</f>
        <v>28019105</v>
      </c>
      <c r="M32" s="49"/>
      <c r="N32" s="22">
        <f>B32+D32+F32+H32+J32</f>
        <v>28019105</v>
      </c>
      <c r="P32" s="5" t="s">
        <v>0</v>
      </c>
      <c r="Q32" s="47">
        <f>Q31+R31</f>
        <v>3283</v>
      </c>
      <c r="R32" s="48"/>
      <c r="S32" s="47">
        <f>S31+T31</f>
        <v>0</v>
      </c>
      <c r="T32" s="48"/>
      <c r="U32" s="47">
        <f>U31+V31</f>
        <v>469</v>
      </c>
      <c r="V32" s="48"/>
      <c r="W32" s="47">
        <f>W31+X31</f>
        <v>456</v>
      </c>
      <c r="X32" s="48"/>
      <c r="Y32" s="47">
        <f>Y31+Z31</f>
        <v>0</v>
      </c>
      <c r="Z32" s="48"/>
      <c r="AA32" s="47">
        <f>AA31+AB31</f>
        <v>4208</v>
      </c>
      <c r="AB32" s="48"/>
      <c r="AC32" s="23">
        <f>Q32+S32+U32+W32+Y32</f>
        <v>4208</v>
      </c>
      <c r="AE32" s="5" t="s">
        <v>0</v>
      </c>
      <c r="AF32" s="27">
        <f>IFERROR(B32/Q32,"N.A.")</f>
        <v>7479.4471519951267</v>
      </c>
      <c r="AG32" s="28"/>
      <c r="AH32" s="27" t="str">
        <f>IFERROR(D32/S32,"N.A.")</f>
        <v>N.A.</v>
      </c>
      <c r="AI32" s="28"/>
      <c r="AJ32" s="27">
        <f>IFERROR(F32/U32,"N.A.")</f>
        <v>3484.0085287846482</v>
      </c>
      <c r="AK32" s="28"/>
      <c r="AL32" s="27">
        <f>IFERROR(H32/W32,"N.A.")</f>
        <v>4013.3333333333335</v>
      </c>
      <c r="AM32" s="28"/>
      <c r="AN32" s="27" t="str">
        <f>IFERROR(J32/Y32,"N.A.")</f>
        <v>N.A.</v>
      </c>
      <c r="AO32" s="28"/>
      <c r="AP32" s="27">
        <f>IFERROR(L32/AA32,"N.A.")</f>
        <v>6658.5325570342202</v>
      </c>
      <c r="AQ32" s="28"/>
      <c r="AR32" s="16">
        <f>IFERROR(N32/AC32, "N.A.")</f>
        <v>6658.5325570342202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8110630.0000000009</v>
      </c>
      <c r="C41" s="2">
        <v>16966200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8110630.0000000009</v>
      </c>
      <c r="M41" s="13">
        <f t="shared" si="31"/>
        <v>16966200</v>
      </c>
      <c r="N41" s="14">
        <f t="shared" si="32"/>
        <v>25076830</v>
      </c>
      <c r="P41" s="3" t="s">
        <v>14</v>
      </c>
      <c r="Q41" s="2">
        <v>1229</v>
      </c>
      <c r="R41" s="2">
        <v>1572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1229</v>
      </c>
      <c r="AB41" s="13">
        <f t="shared" si="33"/>
        <v>1572</v>
      </c>
      <c r="AC41" s="14">
        <f t="shared" si="34"/>
        <v>2801</v>
      </c>
      <c r="AE41" s="3" t="s">
        <v>14</v>
      </c>
      <c r="AF41" s="2">
        <f t="shared" si="35"/>
        <v>6599.3734743694067</v>
      </c>
      <c r="AG41" s="2">
        <f t="shared" si="30"/>
        <v>10792.748091603053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6599.3734743694067</v>
      </c>
      <c r="AQ41" s="13">
        <f t="shared" si="30"/>
        <v>10792.748091603053</v>
      </c>
      <c r="AR41" s="14">
        <f t="shared" si="30"/>
        <v>8952.8132809710823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8110630.0000000009</v>
      </c>
      <c r="C43" s="2">
        <v>16966200</v>
      </c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8110630.0000000009</v>
      </c>
      <c r="M43" s="13">
        <f t="shared" ref="M43" si="37">C43+E43+G43+I43+K43</f>
        <v>16966200</v>
      </c>
      <c r="N43" s="21">
        <f t="shared" ref="N43" si="38">L43+M43</f>
        <v>25076830</v>
      </c>
      <c r="P43" s="4" t="s">
        <v>16</v>
      </c>
      <c r="Q43" s="2">
        <v>1229</v>
      </c>
      <c r="R43" s="2">
        <v>1572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1229</v>
      </c>
      <c r="AB43" s="13">
        <f t="shared" ref="AB43" si="40">R43+T43+V43+X43+Z43</f>
        <v>1572</v>
      </c>
      <c r="AC43" s="21">
        <f t="shared" ref="AC43" si="41">AA43+AB43</f>
        <v>2801</v>
      </c>
      <c r="AE43" s="4" t="s">
        <v>16</v>
      </c>
      <c r="AF43" s="2">
        <f t="shared" si="35"/>
        <v>6599.3734743694067</v>
      </c>
      <c r="AG43" s="2">
        <f t="shared" si="30"/>
        <v>10792.748091603053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6599.3734743694067</v>
      </c>
      <c r="AQ43" s="13">
        <f t="shared" ref="AQ43" si="43">IFERROR(M43/AB43, "N.A.")</f>
        <v>10792.748091603053</v>
      </c>
      <c r="AR43" s="14">
        <f t="shared" ref="AR43" si="44">IFERROR(N43/AC43, "N.A.")</f>
        <v>8952.8132809710823</v>
      </c>
    </row>
    <row r="44" spans="1:44" ht="15" customHeight="1" thickBot="1" x14ac:dyDescent="0.3">
      <c r="A44" s="5" t="s">
        <v>0</v>
      </c>
      <c r="B44" s="47">
        <f>B43+C43</f>
        <v>25076830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25076830</v>
      </c>
      <c r="M44" s="49"/>
      <c r="N44" s="22">
        <f>B44+D44+F44+H44+J44</f>
        <v>25076830</v>
      </c>
      <c r="P44" s="5" t="s">
        <v>0</v>
      </c>
      <c r="Q44" s="47">
        <f>Q43+R43</f>
        <v>2801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2801</v>
      </c>
      <c r="AB44" s="49"/>
      <c r="AC44" s="22">
        <f>Q44+S44+U44+W44+Y44</f>
        <v>2801</v>
      </c>
      <c r="AE44" s="5" t="s">
        <v>0</v>
      </c>
      <c r="AF44" s="27">
        <f>IFERROR(B44/Q44,"N.A.")</f>
        <v>8952.8132809710823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>
        <f>IFERROR(L44/AA44,"N.A.")</f>
        <v>8952.8132809710823</v>
      </c>
      <c r="AQ44" s="28"/>
      <c r="AR44" s="16">
        <f>IFERROR(N44/AC44, "N.A.")</f>
        <v>8952.8132809710823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schemas.microsoft.com/office/infopath/2007/PartnerControls"/>
    <ds:schemaRef ds:uri="3946fdfc-da00-409a-95df-cd9f19cc2a9a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2023 T2</dc:title>
  <dc:subject>Matriz Hussmanns Quintana Roo, 2023-T2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2025-12-16T14:52:20Z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